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609"/>
  <workbookPr/>
  <mc:AlternateContent xmlns:mc="http://schemas.openxmlformats.org/markup-compatibility/2006">
    <mc:Choice Requires="x15">
      <x15ac:absPath xmlns:x15ac="http://schemas.microsoft.com/office/spreadsheetml/2010/11/ac" url="/Users/Kristensen/Desktop/Kunder/Jan-Ewald/FADB/FADB 2017/FABD 2018/"/>
    </mc:Choice>
  </mc:AlternateContent>
  <xr:revisionPtr revIDLastSave="0" documentId="8_{124CC220-2603-DF46-9B88-9FEFD8DC43EA}" xr6:coauthVersionLast="36" xr6:coauthVersionMax="36" xr10:uidLastSave="{00000000-0000-0000-0000-000000000000}"/>
  <bookViews>
    <workbookView xWindow="12140" yWindow="460" windowWidth="13460" windowHeight="14400" xr2:uid="{00000000-000D-0000-FFFF-FFFF00000000}"/>
  </bookViews>
  <sheets>
    <sheet name="Ark1" sheetId="1" r:id="rId1"/>
    <sheet name="Ark2" sheetId="2" r:id="rId2"/>
    <sheet name="Ark3" sheetId="3" r:id="rId3"/>
  </sheets>
  <definedNames>
    <definedName name="_xlnm.Print_Area" localSheetId="0">'Ark1'!$A$1:$K$92</definedName>
  </definedNames>
  <calcPr calcId="181029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27" i="1" l="1"/>
  <c r="E35" i="1"/>
  <c r="E49" i="1"/>
  <c r="E20" i="1"/>
  <c r="E36" i="1"/>
  <c r="E40" i="1"/>
  <c r="E46" i="1"/>
  <c r="E19" i="1"/>
  <c r="E12" i="1"/>
  <c r="K52" i="1" l="1"/>
  <c r="K43" i="1"/>
  <c r="K22" i="1"/>
  <c r="K16" i="1"/>
  <c r="C50" i="1"/>
  <c r="C49" i="1"/>
  <c r="C46" i="1"/>
  <c r="C40" i="1"/>
  <c r="C38" i="1"/>
  <c r="C31" i="1"/>
  <c r="C29" i="1"/>
  <c r="C19" i="1"/>
  <c r="C22" i="1" s="1"/>
  <c r="C16" i="1"/>
  <c r="C24" i="1" l="1"/>
  <c r="C52" i="1"/>
  <c r="K54" i="1"/>
  <c r="C43" i="1"/>
  <c r="K24" i="1"/>
  <c r="E52" i="1"/>
  <c r="E43" i="1"/>
  <c r="E22" i="1"/>
  <c r="E16" i="1"/>
  <c r="I43" i="1"/>
  <c r="I52" i="1"/>
  <c r="I22" i="1"/>
  <c r="I16" i="1"/>
  <c r="I67" i="1"/>
  <c r="K56" i="1" l="1"/>
  <c r="I24" i="1"/>
  <c r="C54" i="1"/>
  <c r="C56" i="1" s="1"/>
  <c r="I54" i="1"/>
  <c r="E54" i="1"/>
  <c r="E24" i="1"/>
  <c r="I56" i="1" l="1"/>
  <c r="E56" i="1"/>
  <c r="I73" i="1" s="1"/>
  <c r="I75" i="1" s="1"/>
  <c r="I78" i="1" s="1"/>
</calcChain>
</file>

<file path=xl/sharedStrings.xml><?xml version="1.0" encoding="utf-8"?>
<sst xmlns="http://schemas.openxmlformats.org/spreadsheetml/2006/main" count="78" uniqueCount="67">
  <si>
    <t>FORENINGEN AF DANSKE BUEJÆGERE</t>
  </si>
  <si>
    <t>INDTÆGTER</t>
  </si>
  <si>
    <t>Realiseret</t>
  </si>
  <si>
    <t>Budget</t>
  </si>
  <si>
    <t>Kontingent</t>
  </si>
  <si>
    <t>Renter bank</t>
  </si>
  <si>
    <t>I alt</t>
  </si>
  <si>
    <t>Medlemsbetaling</t>
  </si>
  <si>
    <t>Lotteri</t>
  </si>
  <si>
    <t>Indtægter i alt</t>
  </si>
  <si>
    <t>UDGIFTER</t>
  </si>
  <si>
    <t>Porto</t>
  </si>
  <si>
    <t>Kontorhold</t>
  </si>
  <si>
    <t>Møder:</t>
  </si>
  <si>
    <t>Bestyrelsen</t>
  </si>
  <si>
    <t>Internationale Møder</t>
  </si>
  <si>
    <t>Andre møder</t>
  </si>
  <si>
    <t>Udstillinger</t>
  </si>
  <si>
    <t>Lejeudgifter</t>
  </si>
  <si>
    <t>Præmier</t>
  </si>
  <si>
    <t>Skivemateriale</t>
  </si>
  <si>
    <t>Forplejning</t>
  </si>
  <si>
    <t>Transport</t>
  </si>
  <si>
    <t>Generalforsamling i alt</t>
  </si>
  <si>
    <t>Udgifter i alt</t>
  </si>
  <si>
    <t>Generalforsamling:</t>
  </si>
  <si>
    <t>AKTIVER</t>
  </si>
  <si>
    <t>STATUS PR. 31. DECEMBER</t>
  </si>
  <si>
    <t>Kassebeholdning</t>
  </si>
  <si>
    <t>Bankbeholdning</t>
  </si>
  <si>
    <t>AKTIVER I ALT</t>
  </si>
  <si>
    <t>PASSIVER</t>
  </si>
  <si>
    <t>Foreningsformue</t>
  </si>
  <si>
    <t>Primo</t>
  </si>
  <si>
    <t>Årets overskud</t>
  </si>
  <si>
    <t>Formue i alt</t>
  </si>
  <si>
    <t>Skyldige omkostninger</t>
  </si>
  <si>
    <t>PASSIVER I ALT</t>
  </si>
  <si>
    <t>Påtegning:</t>
  </si>
  <si>
    <t>Lasse Skov Kristensen</t>
  </si>
  <si>
    <t>Jan-Ewald Hovmand</t>
  </si>
  <si>
    <t>Kasserer</t>
  </si>
  <si>
    <t>Revisor</t>
  </si>
  <si>
    <t>Salg af emblemer, bæltespænder mv.</t>
  </si>
  <si>
    <t>Gaver og blomster</t>
  </si>
  <si>
    <t>Medlemskartotek &amp; web</t>
  </si>
  <si>
    <t>2017</t>
  </si>
  <si>
    <t>Forudbetalt leje og tilgodehavender</t>
  </si>
  <si>
    <t>Buejægeren og hjemmeside</t>
  </si>
  <si>
    <t>Salg af medlemskurser</t>
  </si>
  <si>
    <t>Medlemskurser</t>
  </si>
  <si>
    <t>CVR-nr. 37 54 49 06</t>
  </si>
  <si>
    <t>Årsregnskabet giver efter vores opfattelse et retvisende billede af foreningens aktiver og passiver,</t>
  </si>
  <si>
    <t>heraf.</t>
  </si>
  <si>
    <t>Resultat</t>
  </si>
  <si>
    <t>Tilskud, Skov- og Naturstyrelsen</t>
  </si>
  <si>
    <t>2018</t>
  </si>
  <si>
    <t>Forsikring &amp; kontingent EBF</t>
  </si>
  <si>
    <t>2019</t>
  </si>
  <si>
    <t>2020</t>
  </si>
  <si>
    <t>finansielle stilling samt resultat for 2018 og indeholder de oplysninger, der er nødvendige til bedømmelse</t>
  </si>
  <si>
    <t>Årsrapport 2018 samt budget 2019 og 2020</t>
  </si>
  <si>
    <t xml:space="preserve">Jagtbog mv. </t>
  </si>
  <si>
    <t>Materialer til medlemshvervning</t>
  </si>
  <si>
    <t>Porto og gebyrer</t>
  </si>
  <si>
    <t>Den 8. februar 2019</t>
  </si>
  <si>
    <t>Årsregnskabet er opstillet på baggrund af den foretagne bogføring og meddelte oplysninger.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</si>
</sst>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\ _k_r_._-;\-* #,##0\ _k_r_._-;_-* &quot;-&quot;\ _k_r_._-;_-@_-"/>
    <numFmt numFmtId="164" formatCode="_ * #,##0.00_ ;_ * \-#,##0.00_ ;_ * &quot;-&quot;??_ ;_ @_ "/>
    <numFmt numFmtId="165" formatCode="_ * #,##0_ ;_ * \-#,##0_ ;_ * &quot;-&quot;??_ ;_ @_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/>
      <right/>
      <top/>
      <bottom style="medium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1">
    <xf numFmtId="0" fontId="0" fillId="0" borderId="0" xfId="0"/>
    <xf numFmtId="0" fontId="3" fillId="0" borderId="0" xfId="0" applyFont="1"/>
    <xf numFmtId="0" fontId="4" fillId="0" borderId="0" xfId="0" applyFont="1" applyAlignment="1"/>
    <xf numFmtId="0" fontId="4" fillId="0" borderId="0" xfId="0" applyFont="1"/>
    <xf numFmtId="0" fontId="4" fillId="0" borderId="0" xfId="0" applyFont="1" applyAlignment="1">
      <alignment horizontal="center"/>
    </xf>
    <xf numFmtId="49" fontId="5" fillId="0" borderId="0" xfId="1" applyNumberFormat="1" applyFont="1" applyBorder="1" applyAlignment="1">
      <alignment horizontal="center"/>
    </xf>
    <xf numFmtId="49" fontId="4" fillId="0" borderId="0" xfId="1" applyNumberFormat="1" applyFont="1" applyAlignment="1">
      <alignment horizontal="center"/>
    </xf>
    <xf numFmtId="165" fontId="3" fillId="0" borderId="0" xfId="1" applyNumberFormat="1" applyFont="1"/>
    <xf numFmtId="165" fontId="3" fillId="0" borderId="1" xfId="1" applyNumberFormat="1" applyFont="1" applyBorder="1"/>
    <xf numFmtId="165" fontId="4" fillId="0" borderId="3" xfId="1" applyNumberFormat="1" applyFont="1" applyBorder="1"/>
    <xf numFmtId="165" fontId="4" fillId="0" borderId="0" xfId="1" applyNumberFormat="1" applyFont="1"/>
    <xf numFmtId="0" fontId="3" fillId="0" borderId="0" xfId="0" applyFont="1" applyAlignment="1">
      <alignment horizontal="center"/>
    </xf>
    <xf numFmtId="41" fontId="3" fillId="0" borderId="0" xfId="0" applyNumberFormat="1" applyFont="1"/>
    <xf numFmtId="165" fontId="4" fillId="0" borderId="0" xfId="1" applyNumberFormat="1" applyFont="1" applyBorder="1"/>
    <xf numFmtId="165" fontId="4" fillId="0" borderId="2" xfId="1" applyNumberFormat="1" applyFont="1" applyBorder="1"/>
    <xf numFmtId="49" fontId="5" fillId="0" borderId="0" xfId="1" applyNumberFormat="1" applyFont="1" applyAlignment="1">
      <alignment horizontal="center"/>
    </xf>
    <xf numFmtId="165" fontId="5" fillId="0" borderId="0" xfId="1" applyNumberFormat="1" applyFont="1" applyAlignment="1">
      <alignment horizontal="center"/>
    </xf>
    <xf numFmtId="165" fontId="3" fillId="0" borderId="2" xfId="1" applyNumberFormat="1" applyFont="1" applyBorder="1"/>
    <xf numFmtId="46" fontId="3" fillId="0" borderId="0" xfId="0" applyNumberFormat="1" applyFont="1"/>
    <xf numFmtId="165" fontId="3" fillId="0" borderId="0" xfId="1" applyNumberFormat="1" applyFont="1" applyAlignment="1">
      <alignment horizontal="left"/>
    </xf>
    <xf numFmtId="0" fontId="3" fillId="0" borderId="0" xfId="0" applyFont="1" applyAlignment="1">
      <alignment vertical="top"/>
    </xf>
  </cellXfs>
  <cellStyles count="2">
    <cellStyle name="K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ontor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17"/>
  <sheetViews>
    <sheetView tabSelected="1" view="pageBreakPreview" topLeftCell="A30" zoomScale="90" zoomScaleNormal="110" zoomScaleSheetLayoutView="90" zoomScalePageLayoutView="110" workbookViewId="0">
      <selection activeCell="K56" sqref="K56"/>
    </sheetView>
  </sheetViews>
  <sheetFormatPr baseColWidth="10" defaultColWidth="8.83203125" defaultRowHeight="19" x14ac:dyDescent="0.25"/>
  <cols>
    <col min="1" max="1" width="5.5" style="1" customWidth="1"/>
    <col min="2" max="2" width="32" style="1" customWidth="1"/>
    <col min="3" max="3" width="13.6640625" style="1" customWidth="1"/>
    <col min="4" max="4" width="3.6640625" style="1" customWidth="1"/>
    <col min="5" max="5" width="13.6640625" style="1" customWidth="1"/>
    <col min="6" max="6" width="3.6640625" style="1" customWidth="1"/>
    <col min="7" max="7" width="13.6640625" style="1" customWidth="1"/>
    <col min="8" max="8" width="3.6640625" style="1" customWidth="1"/>
    <col min="9" max="9" width="13.6640625" style="1" customWidth="1"/>
    <col min="10" max="10" width="3" style="1" customWidth="1"/>
    <col min="11" max="11" width="13.6640625" style="1" customWidth="1"/>
    <col min="12" max="12" width="24.33203125" style="1" customWidth="1"/>
    <col min="13" max="13" width="12.6640625" style="1" customWidth="1"/>
    <col min="14" max="14" width="3.6640625" style="1" customWidth="1"/>
    <col min="15" max="15" width="12.6640625" style="1" customWidth="1"/>
    <col min="16" max="16" width="3.6640625" style="1" customWidth="1"/>
    <col min="17" max="17" width="12.6640625" style="1" customWidth="1"/>
    <col min="18" max="18" width="3.6640625" style="1" customWidth="1"/>
    <col min="19" max="19" width="12.6640625" style="1" customWidth="1"/>
    <col min="20" max="16384" width="8.83203125" style="1"/>
  </cols>
  <sheetData>
    <row r="1" spans="1:11" x14ac:dyDescent="0.2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 x14ac:dyDescent="0.25">
      <c r="A2" s="2" t="s">
        <v>51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</row>
    <row r="4" spans="1:11" x14ac:dyDescent="0.25">
      <c r="A4" s="2" t="s">
        <v>61</v>
      </c>
      <c r="B4" s="2"/>
      <c r="C4" s="2"/>
      <c r="D4" s="2"/>
      <c r="E4" s="2"/>
      <c r="F4" s="2"/>
      <c r="G4" s="2"/>
      <c r="H4" s="2"/>
      <c r="I4" s="2"/>
      <c r="J4" s="2"/>
      <c r="K4" s="2"/>
    </row>
    <row r="5" spans="1:1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</row>
    <row r="6" spans="1:11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x14ac:dyDescent="0.25">
      <c r="A7" s="3"/>
      <c r="B7" s="3"/>
      <c r="C7" s="3"/>
      <c r="D7" s="3"/>
      <c r="E7" s="3"/>
      <c r="F7" s="3"/>
      <c r="G7" s="3"/>
      <c r="H7" s="3"/>
      <c r="I7" s="3"/>
      <c r="J7" s="3"/>
      <c r="K7" s="3"/>
    </row>
    <row r="8" spans="1:11" x14ac:dyDescent="0.25">
      <c r="C8" s="4" t="s">
        <v>2</v>
      </c>
      <c r="D8" s="4"/>
      <c r="E8" s="4" t="s">
        <v>2</v>
      </c>
      <c r="F8" s="4"/>
      <c r="G8" s="4" t="s">
        <v>3</v>
      </c>
      <c r="H8" s="4"/>
      <c r="I8" s="4" t="s">
        <v>3</v>
      </c>
      <c r="K8" s="4" t="s">
        <v>3</v>
      </c>
    </row>
    <row r="9" spans="1:11" x14ac:dyDescent="0.25">
      <c r="A9" s="3" t="s">
        <v>1</v>
      </c>
      <c r="B9" s="3"/>
      <c r="C9" s="5" t="s">
        <v>46</v>
      </c>
      <c r="D9" s="6"/>
      <c r="E9" s="5" t="s">
        <v>56</v>
      </c>
      <c r="F9" s="6"/>
      <c r="G9" s="5" t="s">
        <v>56</v>
      </c>
      <c r="H9" s="6"/>
      <c r="I9" s="5" t="s">
        <v>58</v>
      </c>
      <c r="K9" s="5" t="s">
        <v>59</v>
      </c>
    </row>
    <row r="10" spans="1:11" x14ac:dyDescent="0.25">
      <c r="A10" s="1" t="s">
        <v>4</v>
      </c>
      <c r="C10" s="7">
        <v>301250</v>
      </c>
      <c r="D10" s="7"/>
      <c r="E10" s="7">
        <v>314630</v>
      </c>
      <c r="F10" s="7"/>
      <c r="G10" s="7">
        <v>325000</v>
      </c>
      <c r="H10" s="7"/>
      <c r="I10" s="7">
        <v>335000</v>
      </c>
      <c r="K10" s="7">
        <v>345000</v>
      </c>
    </row>
    <row r="11" spans="1:11" x14ac:dyDescent="0.25">
      <c r="A11" s="1" t="s">
        <v>55</v>
      </c>
      <c r="C11" s="7">
        <v>10000</v>
      </c>
      <c r="D11" s="7"/>
      <c r="E11" s="7">
        <v>10000</v>
      </c>
      <c r="F11" s="7"/>
      <c r="G11" s="7">
        <v>10000</v>
      </c>
      <c r="H11" s="7"/>
      <c r="I11" s="7">
        <v>10000</v>
      </c>
      <c r="K11" s="7">
        <v>10000</v>
      </c>
    </row>
    <row r="12" spans="1:11" x14ac:dyDescent="0.25">
      <c r="A12" s="1" t="s">
        <v>43</v>
      </c>
      <c r="C12" s="7">
        <v>5290</v>
      </c>
      <c r="D12" s="7"/>
      <c r="E12" s="7">
        <f>120+2181</f>
        <v>2301</v>
      </c>
      <c r="F12" s="7"/>
      <c r="G12" s="7">
        <v>5000</v>
      </c>
      <c r="H12" s="7"/>
      <c r="I12" s="7">
        <v>5000</v>
      </c>
      <c r="K12" s="7">
        <v>5000</v>
      </c>
    </row>
    <row r="13" spans="1:11" x14ac:dyDescent="0.25">
      <c r="A13" s="1" t="s">
        <v>49</v>
      </c>
      <c r="C13" s="7">
        <v>5850</v>
      </c>
      <c r="D13" s="7"/>
      <c r="E13" s="7">
        <v>0</v>
      </c>
      <c r="F13" s="7"/>
      <c r="G13" s="7">
        <v>10000</v>
      </c>
      <c r="H13" s="7"/>
      <c r="I13" s="7">
        <v>10000</v>
      </c>
      <c r="K13" s="7">
        <v>40000</v>
      </c>
    </row>
    <row r="14" spans="1:11" x14ac:dyDescent="0.25">
      <c r="A14" s="1" t="s">
        <v>5</v>
      </c>
      <c r="C14" s="8">
        <v>1881</v>
      </c>
      <c r="D14" s="7"/>
      <c r="E14" s="8">
        <v>2159</v>
      </c>
      <c r="F14" s="7"/>
      <c r="G14" s="8">
        <v>1500</v>
      </c>
      <c r="H14" s="7"/>
      <c r="I14" s="8">
        <v>1500</v>
      </c>
      <c r="K14" s="8">
        <v>1500</v>
      </c>
    </row>
    <row r="15" spans="1:11" x14ac:dyDescent="0.25">
      <c r="C15" s="7"/>
      <c r="D15" s="7"/>
      <c r="E15" s="7"/>
      <c r="F15" s="7"/>
      <c r="G15" s="7"/>
      <c r="H15" s="7"/>
      <c r="I15" s="7"/>
      <c r="K15" s="7"/>
    </row>
    <row r="16" spans="1:11" x14ac:dyDescent="0.25">
      <c r="A16" s="1" t="s">
        <v>6</v>
      </c>
      <c r="C16" s="8">
        <f>SUM(C10:C14)</f>
        <v>324271</v>
      </c>
      <c r="D16" s="7"/>
      <c r="E16" s="8">
        <f>SUM(E10:E14)</f>
        <v>329090</v>
      </c>
      <c r="F16" s="7"/>
      <c r="G16" s="8">
        <v>351500</v>
      </c>
      <c r="H16" s="7"/>
      <c r="I16" s="8">
        <f>SUM(I10:I14)</f>
        <v>361500</v>
      </c>
      <c r="K16" s="8">
        <f>SUM(K10:K14)</f>
        <v>401500</v>
      </c>
    </row>
    <row r="17" spans="1:19" x14ac:dyDescent="0.25">
      <c r="C17" s="7"/>
      <c r="D17" s="7"/>
      <c r="E17" s="7"/>
      <c r="F17" s="7"/>
      <c r="G17" s="7"/>
      <c r="H17" s="7"/>
      <c r="I17" s="7"/>
      <c r="K17" s="7"/>
    </row>
    <row r="18" spans="1:19" x14ac:dyDescent="0.25">
      <c r="A18" s="3" t="s">
        <v>25</v>
      </c>
      <c r="C18" s="7"/>
      <c r="D18" s="7"/>
      <c r="E18" s="7"/>
      <c r="F18" s="7"/>
      <c r="G18" s="7"/>
      <c r="H18" s="7"/>
      <c r="I18" s="7"/>
      <c r="K18" s="7"/>
    </row>
    <row r="19" spans="1:19" x14ac:dyDescent="0.25">
      <c r="A19" s="1" t="s">
        <v>7</v>
      </c>
      <c r="C19" s="7">
        <f>61625-10000</f>
        <v>51625</v>
      </c>
      <c r="D19" s="7"/>
      <c r="E19" s="7">
        <f>69309-12358+4819</f>
        <v>61770</v>
      </c>
      <c r="F19" s="7"/>
      <c r="G19" s="7">
        <v>60000</v>
      </c>
      <c r="H19" s="7"/>
      <c r="I19" s="7">
        <v>70000</v>
      </c>
      <c r="K19" s="7">
        <v>70000</v>
      </c>
    </row>
    <row r="20" spans="1:19" x14ac:dyDescent="0.25">
      <c r="A20" s="1" t="s">
        <v>8</v>
      </c>
      <c r="C20" s="8">
        <v>10000</v>
      </c>
      <c r="D20" s="7"/>
      <c r="E20" s="8">
        <f>5879+6479</f>
        <v>12358</v>
      </c>
      <c r="F20" s="7"/>
      <c r="G20" s="8">
        <v>9000</v>
      </c>
      <c r="H20" s="7"/>
      <c r="I20" s="8">
        <v>9000</v>
      </c>
      <c r="K20" s="8">
        <v>9000</v>
      </c>
    </row>
    <row r="21" spans="1:19" x14ac:dyDescent="0.25">
      <c r="C21" s="7"/>
      <c r="D21" s="7"/>
      <c r="E21" s="7"/>
      <c r="F21" s="7"/>
      <c r="G21" s="7"/>
      <c r="H21" s="7"/>
      <c r="I21" s="7"/>
      <c r="K21" s="7"/>
    </row>
    <row r="22" spans="1:19" x14ac:dyDescent="0.25">
      <c r="A22" s="1" t="s">
        <v>23</v>
      </c>
      <c r="C22" s="8">
        <f>SUM(C18:C20)</f>
        <v>61625</v>
      </c>
      <c r="D22" s="7"/>
      <c r="E22" s="8">
        <f>SUM(E18:E20)</f>
        <v>74128</v>
      </c>
      <c r="F22" s="7"/>
      <c r="G22" s="8">
        <v>69000</v>
      </c>
      <c r="H22" s="7"/>
      <c r="I22" s="8">
        <f>SUM(I18:I20)</f>
        <v>79000</v>
      </c>
      <c r="K22" s="8">
        <f>SUM(K18:K20)</f>
        <v>79000</v>
      </c>
    </row>
    <row r="23" spans="1:19" x14ac:dyDescent="0.25">
      <c r="C23" s="7"/>
      <c r="D23" s="7"/>
      <c r="E23" s="7"/>
      <c r="F23" s="7"/>
      <c r="G23" s="7"/>
      <c r="H23" s="7"/>
      <c r="I23" s="7"/>
      <c r="K23" s="7"/>
    </row>
    <row r="24" spans="1:19" ht="20" thickBot="1" x14ac:dyDescent="0.3">
      <c r="A24" s="3" t="s">
        <v>9</v>
      </c>
      <c r="B24" s="3"/>
      <c r="C24" s="9">
        <f>+C22+C16</f>
        <v>385896</v>
      </c>
      <c r="D24" s="10"/>
      <c r="E24" s="9">
        <f>+E22+E16</f>
        <v>403218</v>
      </c>
      <c r="F24" s="10"/>
      <c r="G24" s="9">
        <v>420500</v>
      </c>
      <c r="H24" s="10"/>
      <c r="I24" s="9">
        <f>+I22+I16</f>
        <v>440500</v>
      </c>
      <c r="K24" s="9">
        <f>+K22+K16</f>
        <v>480500</v>
      </c>
    </row>
    <row r="26" spans="1:19" x14ac:dyDescent="0.25">
      <c r="A26" s="3" t="s">
        <v>10</v>
      </c>
      <c r="C26" s="5"/>
      <c r="D26" s="6"/>
      <c r="E26" s="5"/>
      <c r="F26" s="6"/>
      <c r="G26" s="5"/>
      <c r="H26" s="6"/>
      <c r="I26" s="5"/>
      <c r="K26" s="5"/>
    </row>
    <row r="27" spans="1:19" x14ac:dyDescent="0.25">
      <c r="A27" s="1" t="s">
        <v>11</v>
      </c>
      <c r="C27" s="7">
        <v>18103</v>
      </c>
      <c r="D27" s="7"/>
      <c r="E27" s="7">
        <f>16506+6191</f>
        <v>22697</v>
      </c>
      <c r="F27" s="7"/>
      <c r="G27" s="7">
        <v>15000</v>
      </c>
      <c r="H27" s="7"/>
      <c r="I27" s="7">
        <v>20000</v>
      </c>
      <c r="K27" s="7">
        <v>20000</v>
      </c>
    </row>
    <row r="28" spans="1:19" x14ac:dyDescent="0.25">
      <c r="A28" s="1" t="s">
        <v>12</v>
      </c>
      <c r="C28" s="7">
        <v>15846</v>
      </c>
      <c r="D28" s="7"/>
      <c r="E28" s="7">
        <v>14549</v>
      </c>
      <c r="F28" s="7"/>
      <c r="G28" s="7">
        <v>16000</v>
      </c>
      <c r="H28" s="7"/>
      <c r="I28" s="7">
        <v>16000</v>
      </c>
      <c r="K28" s="7">
        <v>16000</v>
      </c>
      <c r="S28" s="11"/>
    </row>
    <row r="29" spans="1:19" x14ac:dyDescent="0.25">
      <c r="A29" s="1" t="s">
        <v>50</v>
      </c>
      <c r="C29" s="7">
        <f>15132+5850</f>
        <v>20982</v>
      </c>
      <c r="D29" s="7"/>
      <c r="E29" s="7">
        <v>3057</v>
      </c>
      <c r="F29" s="7"/>
      <c r="G29" s="7">
        <v>30000</v>
      </c>
      <c r="H29" s="7"/>
      <c r="I29" s="7">
        <v>30000</v>
      </c>
      <c r="K29" s="7">
        <v>30000</v>
      </c>
    </row>
    <row r="30" spans="1:19" x14ac:dyDescent="0.25">
      <c r="A30" s="1" t="s">
        <v>13</v>
      </c>
      <c r="C30" s="7"/>
      <c r="D30" s="7"/>
      <c r="E30" s="7"/>
      <c r="F30" s="7"/>
      <c r="G30" s="7"/>
      <c r="H30" s="7"/>
      <c r="I30" s="7"/>
      <c r="K30" s="7"/>
    </row>
    <row r="31" spans="1:19" x14ac:dyDescent="0.25">
      <c r="A31" s="12"/>
      <c r="B31" s="1" t="s">
        <v>14</v>
      </c>
      <c r="C31" s="7">
        <f>4594+4200</f>
        <v>8794</v>
      </c>
      <c r="D31" s="7"/>
      <c r="E31" s="7">
        <v>5449</v>
      </c>
      <c r="F31" s="7"/>
      <c r="G31" s="7">
        <v>20000</v>
      </c>
      <c r="H31" s="7"/>
      <c r="I31" s="7">
        <v>20000</v>
      </c>
      <c r="K31" s="7">
        <v>20000</v>
      </c>
    </row>
    <row r="32" spans="1:19" x14ac:dyDescent="0.25">
      <c r="A32" s="12"/>
      <c r="B32" s="1" t="s">
        <v>15</v>
      </c>
      <c r="C32" s="7">
        <v>0</v>
      </c>
      <c r="D32" s="7"/>
      <c r="E32" s="7">
        <v>0</v>
      </c>
      <c r="F32" s="7"/>
      <c r="G32" s="7">
        <v>10000</v>
      </c>
      <c r="H32" s="7"/>
      <c r="I32" s="7">
        <v>10000</v>
      </c>
      <c r="K32" s="7">
        <v>10000</v>
      </c>
    </row>
    <row r="33" spans="1:17" x14ac:dyDescent="0.25">
      <c r="A33" s="12"/>
      <c r="B33" s="1" t="s">
        <v>16</v>
      </c>
      <c r="C33" s="7">
        <v>2689</v>
      </c>
      <c r="D33" s="7"/>
      <c r="E33" s="7">
        <v>8825.2900000000009</v>
      </c>
      <c r="F33" s="7"/>
      <c r="G33" s="7">
        <v>30000</v>
      </c>
      <c r="H33" s="7"/>
      <c r="I33" s="7">
        <v>10000</v>
      </c>
      <c r="K33" s="7">
        <v>10000</v>
      </c>
    </row>
    <row r="34" spans="1:17" x14ac:dyDescent="0.25">
      <c r="A34" s="1" t="s">
        <v>48</v>
      </c>
      <c r="C34" s="7">
        <v>59618</v>
      </c>
      <c r="D34" s="7"/>
      <c r="E34" s="7">
        <v>71404</v>
      </c>
      <c r="F34" s="7"/>
      <c r="G34" s="7">
        <v>70000</v>
      </c>
      <c r="H34" s="7"/>
      <c r="I34" s="7">
        <v>90000</v>
      </c>
      <c r="K34" s="7">
        <v>100000</v>
      </c>
    </row>
    <row r="35" spans="1:17" x14ac:dyDescent="0.25">
      <c r="A35" s="1" t="s">
        <v>62</v>
      </c>
      <c r="C35" s="7">
        <v>0</v>
      </c>
      <c r="D35" s="7"/>
      <c r="E35" s="7">
        <f>31569+1</f>
        <v>31570</v>
      </c>
      <c r="F35" s="7"/>
      <c r="G35" s="7">
        <v>11000</v>
      </c>
      <c r="H35" s="7"/>
      <c r="I35" s="7">
        <v>11000</v>
      </c>
      <c r="K35" s="7">
        <v>20000</v>
      </c>
    </row>
    <row r="36" spans="1:17" x14ac:dyDescent="0.25">
      <c r="A36" s="1" t="s">
        <v>63</v>
      </c>
      <c r="C36" s="7">
        <v>6119</v>
      </c>
      <c r="D36" s="7"/>
      <c r="E36" s="7">
        <f>645+44660</f>
        <v>45305</v>
      </c>
      <c r="F36" s="7"/>
      <c r="G36" s="7">
        <v>0</v>
      </c>
      <c r="H36" s="7"/>
      <c r="I36" s="7">
        <v>10000</v>
      </c>
      <c r="K36" s="7">
        <v>30000</v>
      </c>
    </row>
    <row r="37" spans="1:17" x14ac:dyDescent="0.25">
      <c r="A37" s="1" t="s">
        <v>45</v>
      </c>
      <c r="C37" s="7">
        <v>16035</v>
      </c>
      <c r="D37" s="7"/>
      <c r="E37" s="7">
        <v>20153</v>
      </c>
      <c r="F37" s="7"/>
      <c r="G37" s="7">
        <v>15000</v>
      </c>
      <c r="H37" s="7"/>
      <c r="I37" s="7">
        <v>15000</v>
      </c>
      <c r="K37" s="7">
        <v>15000</v>
      </c>
    </row>
    <row r="38" spans="1:17" x14ac:dyDescent="0.25">
      <c r="A38" s="1" t="s">
        <v>17</v>
      </c>
      <c r="C38" s="7">
        <f>14476+45404-6120</f>
        <v>53760</v>
      </c>
      <c r="D38" s="7"/>
      <c r="E38" s="7">
        <v>34590</v>
      </c>
      <c r="F38" s="7"/>
      <c r="G38" s="7">
        <v>50000</v>
      </c>
      <c r="H38" s="7"/>
      <c r="I38" s="7">
        <v>40000</v>
      </c>
      <c r="K38" s="7">
        <v>50000</v>
      </c>
    </row>
    <row r="39" spans="1:17" x14ac:dyDescent="0.25">
      <c r="A39" s="1" t="s">
        <v>44</v>
      </c>
      <c r="C39" s="7">
        <v>0</v>
      </c>
      <c r="D39" s="7"/>
      <c r="E39" s="7">
        <v>0</v>
      </c>
      <c r="F39" s="7"/>
      <c r="G39" s="7">
        <v>2000</v>
      </c>
      <c r="H39" s="7"/>
      <c r="I39" s="7">
        <v>2000</v>
      </c>
      <c r="K39" s="7">
        <v>2000</v>
      </c>
    </row>
    <row r="40" spans="1:17" x14ac:dyDescent="0.25">
      <c r="A40" s="1" t="s">
        <v>57</v>
      </c>
      <c r="C40" s="7">
        <f>5388+1639</f>
        <v>7027</v>
      </c>
      <c r="D40" s="7"/>
      <c r="E40" s="7">
        <f>7549+2257</f>
        <v>9806</v>
      </c>
      <c r="F40" s="7"/>
      <c r="G40" s="7">
        <v>10000</v>
      </c>
      <c r="H40" s="7"/>
      <c r="I40" s="7">
        <v>10000</v>
      </c>
      <c r="K40" s="7">
        <v>10000</v>
      </c>
    </row>
    <row r="41" spans="1:17" x14ac:dyDescent="0.25">
      <c r="A41" s="1" t="s">
        <v>64</v>
      </c>
      <c r="C41" s="8">
        <v>975</v>
      </c>
      <c r="D41" s="7"/>
      <c r="E41" s="8">
        <v>0</v>
      </c>
      <c r="F41" s="7"/>
      <c r="G41" s="8">
        <v>1000</v>
      </c>
      <c r="H41" s="7"/>
      <c r="I41" s="8">
        <v>1000</v>
      </c>
      <c r="K41" s="8">
        <v>1000</v>
      </c>
    </row>
    <row r="42" spans="1:17" x14ac:dyDescent="0.25">
      <c r="C42" s="7"/>
      <c r="D42" s="7"/>
      <c r="E42" s="7"/>
      <c r="F42" s="7"/>
      <c r="G42" s="7"/>
      <c r="H42" s="7"/>
      <c r="I42" s="7"/>
      <c r="K42" s="7"/>
    </row>
    <row r="43" spans="1:17" x14ac:dyDescent="0.25">
      <c r="A43" s="1" t="s">
        <v>6</v>
      </c>
      <c r="C43" s="8">
        <f>SUM(C27:C41)</f>
        <v>209948</v>
      </c>
      <c r="D43" s="7"/>
      <c r="E43" s="8">
        <f>SUM(E27:E41)</f>
        <v>267405.29000000004</v>
      </c>
      <c r="F43" s="7"/>
      <c r="G43" s="8">
        <v>280000</v>
      </c>
      <c r="H43" s="7"/>
      <c r="I43" s="8">
        <f>SUM(I27:I41)</f>
        <v>285000</v>
      </c>
      <c r="K43" s="8">
        <f>SUM(K27:K41)</f>
        <v>334000</v>
      </c>
    </row>
    <row r="44" spans="1:17" x14ac:dyDescent="0.25">
      <c r="C44" s="7"/>
      <c r="D44" s="7"/>
      <c r="E44" s="7"/>
      <c r="F44" s="7"/>
      <c r="G44" s="7"/>
      <c r="H44" s="7"/>
      <c r="I44" s="7"/>
      <c r="K44" s="7"/>
    </row>
    <row r="45" spans="1:17" x14ac:dyDescent="0.25">
      <c r="A45" s="3" t="s">
        <v>25</v>
      </c>
      <c r="C45" s="7"/>
      <c r="D45" s="7"/>
      <c r="E45" s="7"/>
      <c r="F45" s="7"/>
      <c r="G45" s="7"/>
      <c r="H45" s="7"/>
      <c r="I45" s="7"/>
      <c r="K45" s="7"/>
    </row>
    <row r="46" spans="1:17" x14ac:dyDescent="0.25">
      <c r="A46" s="1" t="s">
        <v>18</v>
      </c>
      <c r="C46" s="7">
        <f>19500+7633</f>
        <v>27133</v>
      </c>
      <c r="D46" s="7"/>
      <c r="E46" s="7">
        <f>18823+9750</f>
        <v>28573</v>
      </c>
      <c r="F46" s="7"/>
      <c r="G46" s="7">
        <v>25000</v>
      </c>
      <c r="H46" s="7"/>
      <c r="I46" s="7">
        <v>30000</v>
      </c>
      <c r="K46" s="7">
        <v>30000</v>
      </c>
    </row>
    <row r="47" spans="1:17" x14ac:dyDescent="0.25">
      <c r="A47" s="1" t="s">
        <v>19</v>
      </c>
      <c r="C47" s="7">
        <v>13175</v>
      </c>
      <c r="D47" s="7"/>
      <c r="E47" s="7">
        <v>8747</v>
      </c>
      <c r="F47" s="7"/>
      <c r="G47" s="7">
        <v>10000</v>
      </c>
      <c r="H47" s="7"/>
      <c r="I47" s="7">
        <v>10000</v>
      </c>
      <c r="K47" s="7">
        <v>10000</v>
      </c>
      <c r="O47" s="7"/>
      <c r="P47" s="7"/>
      <c r="Q47" s="7"/>
    </row>
    <row r="48" spans="1:17" x14ac:dyDescent="0.25">
      <c r="A48" s="1" t="s">
        <v>20</v>
      </c>
      <c r="C48" s="7">
        <v>9220</v>
      </c>
      <c r="D48" s="7"/>
      <c r="E48" s="7">
        <v>36818.449999999997</v>
      </c>
      <c r="F48" s="7"/>
      <c r="G48" s="7">
        <v>15000</v>
      </c>
      <c r="H48" s="7"/>
      <c r="I48" s="7">
        <v>40000</v>
      </c>
      <c r="K48" s="7">
        <v>40000</v>
      </c>
      <c r="O48" s="7"/>
      <c r="P48" s="7"/>
      <c r="Q48" s="7"/>
    </row>
    <row r="49" spans="1:19" x14ac:dyDescent="0.25">
      <c r="A49" s="1" t="s">
        <v>21</v>
      </c>
      <c r="C49" s="7">
        <f>95448-4200-7633-4180</f>
        <v>79435</v>
      </c>
      <c r="D49" s="7"/>
      <c r="E49" s="7">
        <f>76837-4256</f>
        <v>72581</v>
      </c>
      <c r="F49" s="7"/>
      <c r="G49" s="7">
        <v>60000</v>
      </c>
      <c r="H49" s="7"/>
      <c r="I49" s="7">
        <v>70000</v>
      </c>
      <c r="K49" s="7">
        <v>70000</v>
      </c>
      <c r="O49" s="7"/>
      <c r="P49" s="7"/>
      <c r="Q49" s="7"/>
    </row>
    <row r="50" spans="1:19" x14ac:dyDescent="0.25">
      <c r="A50" s="1" t="s">
        <v>22</v>
      </c>
      <c r="C50" s="8">
        <f>2500+1680</f>
        <v>4180</v>
      </c>
      <c r="D50" s="7"/>
      <c r="E50" s="8">
        <v>4256</v>
      </c>
      <c r="F50" s="7"/>
      <c r="G50" s="8">
        <v>2000</v>
      </c>
      <c r="H50" s="7"/>
      <c r="I50" s="8">
        <v>4000</v>
      </c>
      <c r="K50" s="8">
        <v>4000</v>
      </c>
      <c r="O50" s="7"/>
      <c r="P50" s="7"/>
      <c r="Q50" s="7"/>
    </row>
    <row r="51" spans="1:19" x14ac:dyDescent="0.25">
      <c r="C51" s="7"/>
      <c r="D51" s="7"/>
      <c r="E51" s="7"/>
      <c r="F51" s="7"/>
      <c r="G51" s="7"/>
      <c r="H51" s="7"/>
      <c r="I51" s="7"/>
      <c r="K51" s="7"/>
      <c r="O51" s="7"/>
      <c r="P51" s="7"/>
      <c r="Q51" s="7"/>
    </row>
    <row r="52" spans="1:19" x14ac:dyDescent="0.25">
      <c r="A52" s="1" t="s">
        <v>23</v>
      </c>
      <c r="C52" s="8">
        <f>SUM(C46:C51)</f>
        <v>133143</v>
      </c>
      <c r="D52" s="7"/>
      <c r="E52" s="8">
        <f>SUM(E46:E51)</f>
        <v>150975.45000000001</v>
      </c>
      <c r="F52" s="7"/>
      <c r="G52" s="8">
        <v>112000</v>
      </c>
      <c r="H52" s="7"/>
      <c r="I52" s="8">
        <f>SUM(I46:I51)</f>
        <v>154000</v>
      </c>
      <c r="K52" s="8">
        <f>SUM(K46:K51)</f>
        <v>154000</v>
      </c>
      <c r="O52" s="7"/>
      <c r="P52" s="7"/>
      <c r="Q52" s="7"/>
    </row>
    <row r="53" spans="1:19" x14ac:dyDescent="0.25">
      <c r="C53" s="7"/>
      <c r="D53" s="7"/>
      <c r="E53" s="7"/>
      <c r="F53" s="7"/>
      <c r="G53" s="7"/>
      <c r="H53" s="7"/>
      <c r="I53" s="7"/>
      <c r="K53" s="7"/>
      <c r="O53" s="7"/>
      <c r="P53" s="7"/>
      <c r="Q53" s="7"/>
    </row>
    <row r="54" spans="1:19" ht="20" thickBot="1" x14ac:dyDescent="0.3">
      <c r="A54" s="3" t="s">
        <v>24</v>
      </c>
      <c r="B54" s="3"/>
      <c r="C54" s="9">
        <f>+C52+C43</f>
        <v>343091</v>
      </c>
      <c r="D54" s="10"/>
      <c r="E54" s="9">
        <f>+E52+E43</f>
        <v>418380.74000000005</v>
      </c>
      <c r="F54" s="10"/>
      <c r="G54" s="9">
        <v>392000</v>
      </c>
      <c r="H54" s="10"/>
      <c r="I54" s="9">
        <f>+I52+I43</f>
        <v>439000</v>
      </c>
      <c r="K54" s="9">
        <f>+K52+K43</f>
        <v>488000</v>
      </c>
      <c r="O54" s="7"/>
      <c r="P54" s="7"/>
      <c r="Q54" s="7"/>
    </row>
    <row r="55" spans="1:19" x14ac:dyDescent="0.25">
      <c r="A55" s="3"/>
      <c r="B55" s="3"/>
      <c r="C55" s="13"/>
      <c r="D55" s="10"/>
      <c r="E55" s="13"/>
      <c r="F55" s="10"/>
      <c r="G55" s="13"/>
      <c r="H55" s="10"/>
      <c r="I55" s="13"/>
      <c r="K55" s="13"/>
      <c r="O55" s="7"/>
      <c r="P55" s="7"/>
      <c r="Q55" s="7"/>
    </row>
    <row r="56" spans="1:19" ht="20" thickBot="1" x14ac:dyDescent="0.3">
      <c r="A56" s="3" t="s">
        <v>54</v>
      </c>
      <c r="C56" s="14">
        <f>+C24-C54</f>
        <v>42805</v>
      </c>
      <c r="D56" s="7"/>
      <c r="E56" s="14">
        <f>+E24-E54</f>
        <v>-15162.740000000049</v>
      </c>
      <c r="F56" s="7"/>
      <c r="G56" s="14">
        <v>28500</v>
      </c>
      <c r="H56" s="7"/>
      <c r="I56" s="14">
        <f>+I24-I54</f>
        <v>1500</v>
      </c>
      <c r="K56" s="14">
        <f>+K24-K54</f>
        <v>-7500</v>
      </c>
      <c r="O56" s="7"/>
      <c r="P56" s="7"/>
      <c r="Q56" s="7"/>
    </row>
    <row r="57" spans="1:19" ht="20" thickTop="1" x14ac:dyDescent="0.25">
      <c r="C57" s="13"/>
      <c r="E57" s="13"/>
      <c r="O57" s="7"/>
      <c r="P57" s="7"/>
      <c r="Q57" s="7"/>
    </row>
    <row r="58" spans="1:19" x14ac:dyDescent="0.25">
      <c r="C58" s="7"/>
      <c r="D58" s="7"/>
      <c r="E58" s="7"/>
      <c r="F58" s="7"/>
      <c r="G58" s="7"/>
      <c r="H58" s="7"/>
      <c r="I58" s="7"/>
      <c r="K58" s="7"/>
      <c r="O58" s="7"/>
      <c r="P58" s="7"/>
      <c r="Q58" s="7"/>
    </row>
    <row r="59" spans="1:19" x14ac:dyDescent="0.25">
      <c r="C59" s="7"/>
      <c r="D59" s="7"/>
      <c r="E59" s="7"/>
      <c r="F59" s="7"/>
      <c r="G59" s="7"/>
      <c r="H59" s="7"/>
      <c r="I59" s="7"/>
      <c r="K59" s="7"/>
      <c r="O59" s="7"/>
      <c r="P59" s="7"/>
      <c r="Q59" s="7"/>
    </row>
    <row r="60" spans="1:19" x14ac:dyDescent="0.25">
      <c r="A60" s="3" t="s">
        <v>27</v>
      </c>
      <c r="C60" s="7"/>
      <c r="D60" s="7"/>
      <c r="E60" s="7"/>
      <c r="F60" s="7"/>
      <c r="G60" s="7"/>
      <c r="H60" s="7"/>
      <c r="I60" s="7"/>
      <c r="K60" s="7"/>
      <c r="O60" s="7"/>
      <c r="P60" s="7"/>
      <c r="Q60" s="7"/>
    </row>
    <row r="61" spans="1:19" x14ac:dyDescent="0.25">
      <c r="A61" s="3"/>
      <c r="C61" s="7"/>
      <c r="D61" s="7"/>
      <c r="O61" s="7"/>
      <c r="P61" s="7"/>
      <c r="Q61" s="7"/>
    </row>
    <row r="62" spans="1:19" x14ac:dyDescent="0.25">
      <c r="A62" s="3" t="s">
        <v>26</v>
      </c>
      <c r="C62" s="7"/>
      <c r="D62" s="7"/>
      <c r="G62" s="15" t="s">
        <v>46</v>
      </c>
      <c r="H62" s="16"/>
      <c r="I62" s="15" t="s">
        <v>56</v>
      </c>
      <c r="O62" s="7"/>
      <c r="P62" s="7"/>
      <c r="Q62" s="7"/>
    </row>
    <row r="63" spans="1:19" x14ac:dyDescent="0.25">
      <c r="A63" s="1" t="s">
        <v>28</v>
      </c>
      <c r="C63" s="7"/>
      <c r="D63" s="7"/>
      <c r="G63" s="7">
        <v>7857</v>
      </c>
      <c r="H63" s="7"/>
      <c r="I63" s="7">
        <v>2056</v>
      </c>
      <c r="O63" s="7"/>
      <c r="P63" s="7"/>
      <c r="Q63" s="7"/>
    </row>
    <row r="64" spans="1:19" x14ac:dyDescent="0.25">
      <c r="A64" s="1" t="s">
        <v>29</v>
      </c>
      <c r="C64" s="7"/>
      <c r="D64" s="7"/>
      <c r="G64" s="7">
        <v>476589</v>
      </c>
      <c r="H64" s="7"/>
      <c r="I64" s="7">
        <v>476977</v>
      </c>
      <c r="O64" s="7"/>
      <c r="P64" s="7"/>
      <c r="Q64" s="7"/>
      <c r="S64" s="11"/>
    </row>
    <row r="65" spans="1:17" x14ac:dyDescent="0.25">
      <c r="A65" s="1" t="s">
        <v>47</v>
      </c>
      <c r="C65" s="7"/>
      <c r="D65" s="7"/>
      <c r="G65" s="8">
        <v>19750</v>
      </c>
      <c r="H65" s="7"/>
      <c r="I65" s="8">
        <v>10000</v>
      </c>
      <c r="O65" s="7"/>
      <c r="P65" s="7"/>
      <c r="Q65" s="7"/>
    </row>
    <row r="66" spans="1:17" x14ac:dyDescent="0.25">
      <c r="C66" s="7"/>
      <c r="D66" s="7"/>
      <c r="G66" s="7"/>
      <c r="H66" s="7"/>
      <c r="I66" s="7"/>
      <c r="O66" s="7"/>
      <c r="P66" s="7"/>
      <c r="Q66" s="7"/>
    </row>
    <row r="67" spans="1:17" ht="20" thickBot="1" x14ac:dyDescent="0.3">
      <c r="A67" s="3" t="s">
        <v>30</v>
      </c>
      <c r="C67" s="7"/>
      <c r="D67" s="7"/>
      <c r="G67" s="17">
        <v>504196</v>
      </c>
      <c r="H67" s="7"/>
      <c r="I67" s="17">
        <f>SUM(I63:I66)</f>
        <v>489033</v>
      </c>
      <c r="O67" s="7"/>
      <c r="P67" s="7"/>
      <c r="Q67" s="7"/>
    </row>
    <row r="68" spans="1:17" ht="20" thickTop="1" x14ac:dyDescent="0.25">
      <c r="C68" s="7"/>
      <c r="D68" s="7"/>
      <c r="G68" s="7"/>
      <c r="H68" s="7"/>
      <c r="I68" s="7"/>
      <c r="O68" s="7"/>
      <c r="P68" s="7"/>
      <c r="Q68" s="7"/>
    </row>
    <row r="69" spans="1:17" x14ac:dyDescent="0.25">
      <c r="C69" s="7"/>
      <c r="D69" s="7"/>
      <c r="O69" s="7"/>
      <c r="P69" s="7"/>
      <c r="Q69" s="7"/>
    </row>
    <row r="70" spans="1:17" x14ac:dyDescent="0.25">
      <c r="A70" s="3" t="s">
        <v>31</v>
      </c>
      <c r="C70" s="7"/>
      <c r="D70" s="7"/>
      <c r="G70" s="7"/>
      <c r="H70" s="7"/>
      <c r="I70" s="7"/>
      <c r="O70" s="7"/>
      <c r="P70" s="7"/>
      <c r="Q70" s="7"/>
    </row>
    <row r="71" spans="1:17" x14ac:dyDescent="0.25">
      <c r="A71" s="3" t="s">
        <v>32</v>
      </c>
      <c r="C71" s="7"/>
      <c r="D71" s="7"/>
      <c r="G71" s="15" t="s">
        <v>46</v>
      </c>
      <c r="H71" s="16"/>
      <c r="I71" s="15" t="s">
        <v>56</v>
      </c>
      <c r="O71" s="7"/>
      <c r="P71" s="7"/>
      <c r="Q71" s="7"/>
    </row>
    <row r="72" spans="1:17" x14ac:dyDescent="0.25">
      <c r="A72" s="1" t="s">
        <v>33</v>
      </c>
      <c r="C72" s="7"/>
      <c r="D72" s="7"/>
      <c r="G72" s="7">
        <v>461261</v>
      </c>
      <c r="H72" s="7"/>
      <c r="I72" s="7">
        <v>504066</v>
      </c>
      <c r="O72" s="7"/>
      <c r="P72" s="7"/>
      <c r="Q72" s="7"/>
    </row>
    <row r="73" spans="1:17" x14ac:dyDescent="0.25">
      <c r="A73" s="1" t="s">
        <v>34</v>
      </c>
      <c r="C73" s="7"/>
      <c r="D73" s="7"/>
      <c r="G73" s="8">
        <v>42805</v>
      </c>
      <c r="H73" s="7"/>
      <c r="I73" s="8">
        <f>+E56</f>
        <v>-15162.740000000049</v>
      </c>
      <c r="O73" s="7"/>
      <c r="P73" s="7"/>
      <c r="Q73" s="7"/>
    </row>
    <row r="74" spans="1:17" x14ac:dyDescent="0.25">
      <c r="C74" s="7"/>
      <c r="D74" s="7"/>
      <c r="G74" s="7"/>
      <c r="H74" s="7"/>
      <c r="I74" s="7"/>
      <c r="O74" s="7"/>
      <c r="P74" s="7"/>
      <c r="Q74" s="7"/>
    </row>
    <row r="75" spans="1:17" x14ac:dyDescent="0.25">
      <c r="A75" s="1" t="s">
        <v>35</v>
      </c>
      <c r="C75" s="7"/>
      <c r="D75" s="7"/>
      <c r="G75" s="7">
        <v>504066</v>
      </c>
      <c r="H75" s="7"/>
      <c r="I75" s="7">
        <f>SUM(I72:I74)</f>
        <v>488903.25999999995</v>
      </c>
      <c r="O75" s="7"/>
      <c r="P75" s="7"/>
      <c r="Q75" s="7"/>
    </row>
    <row r="76" spans="1:17" x14ac:dyDescent="0.25">
      <c r="A76" s="1" t="s">
        <v>36</v>
      </c>
      <c r="C76" s="7"/>
      <c r="D76" s="7"/>
      <c r="G76" s="8">
        <v>130</v>
      </c>
      <c r="I76" s="8">
        <v>130</v>
      </c>
      <c r="O76" s="7"/>
      <c r="P76" s="7"/>
      <c r="Q76" s="7"/>
    </row>
    <row r="77" spans="1:17" x14ac:dyDescent="0.25">
      <c r="C77" s="7"/>
      <c r="D77" s="7"/>
      <c r="G77" s="7"/>
      <c r="H77" s="7"/>
      <c r="I77" s="7"/>
      <c r="O77" s="7"/>
      <c r="P77" s="7"/>
      <c r="Q77" s="7"/>
    </row>
    <row r="78" spans="1:17" ht="20" thickBot="1" x14ac:dyDescent="0.3">
      <c r="A78" s="3" t="s">
        <v>37</v>
      </c>
      <c r="C78" s="7"/>
      <c r="D78" s="7"/>
      <c r="G78" s="17">
        <v>504196</v>
      </c>
      <c r="H78" s="7"/>
      <c r="I78" s="17">
        <f>SUM(I75:I77)</f>
        <v>489033.25999999995</v>
      </c>
      <c r="O78" s="7"/>
      <c r="P78" s="7"/>
      <c r="Q78" s="7"/>
    </row>
    <row r="79" spans="1:17" ht="20" thickTop="1" x14ac:dyDescent="0.25">
      <c r="C79" s="7"/>
      <c r="D79" s="7"/>
      <c r="G79" s="7"/>
      <c r="H79" s="7"/>
      <c r="I79" s="7"/>
      <c r="J79" s="7"/>
      <c r="K79" s="7"/>
      <c r="O79" s="7"/>
      <c r="P79" s="7"/>
      <c r="Q79" s="7"/>
    </row>
    <row r="80" spans="1:17" x14ac:dyDescent="0.25">
      <c r="C80" s="7"/>
      <c r="D80" s="7"/>
      <c r="G80" s="7"/>
      <c r="H80" s="7"/>
      <c r="I80" s="7"/>
      <c r="J80" s="7"/>
      <c r="K80" s="7"/>
      <c r="O80" s="7"/>
      <c r="P80" s="7"/>
      <c r="Q80" s="7"/>
    </row>
    <row r="81" spans="1:17" x14ac:dyDescent="0.25">
      <c r="A81" s="3" t="s">
        <v>38</v>
      </c>
      <c r="C81" s="7"/>
      <c r="D81" s="7"/>
      <c r="G81" s="7"/>
      <c r="H81" s="7"/>
      <c r="I81" s="7"/>
      <c r="J81" s="7"/>
      <c r="K81" s="7"/>
      <c r="O81" s="7"/>
      <c r="P81" s="7"/>
      <c r="Q81" s="7"/>
    </row>
    <row r="82" spans="1:17" x14ac:dyDescent="0.25">
      <c r="A82" s="1" t="s">
        <v>66</v>
      </c>
      <c r="C82" s="7"/>
      <c r="D82" s="7"/>
      <c r="G82" s="7"/>
      <c r="H82" s="7"/>
      <c r="I82" s="7"/>
      <c r="J82" s="7"/>
      <c r="K82" s="7"/>
      <c r="O82" s="7"/>
      <c r="P82" s="7"/>
      <c r="Q82" s="7"/>
    </row>
    <row r="83" spans="1:17" x14ac:dyDescent="0.25">
      <c r="C83" s="7"/>
      <c r="D83" s="7"/>
      <c r="G83" s="7"/>
      <c r="H83" s="7"/>
      <c r="I83" s="7"/>
      <c r="J83" s="7"/>
      <c r="K83" s="7"/>
      <c r="O83" s="7"/>
      <c r="P83" s="7"/>
      <c r="Q83" s="7"/>
    </row>
    <row r="84" spans="1:17" x14ac:dyDescent="0.25">
      <c r="A84" s="1" t="s">
        <v>52</v>
      </c>
      <c r="C84" s="7"/>
      <c r="D84" s="7"/>
      <c r="G84" s="7"/>
      <c r="H84" s="7"/>
      <c r="I84" s="7"/>
      <c r="J84" s="7"/>
      <c r="K84" s="7"/>
      <c r="O84" s="7"/>
      <c r="P84" s="7"/>
      <c r="Q84" s="7"/>
    </row>
    <row r="85" spans="1:17" x14ac:dyDescent="0.25">
      <c r="A85" s="18" t="s">
        <v>60</v>
      </c>
      <c r="C85" s="7"/>
      <c r="D85" s="7"/>
      <c r="G85" s="7"/>
      <c r="H85" s="7"/>
      <c r="I85" s="7"/>
      <c r="J85" s="7"/>
      <c r="K85" s="7"/>
      <c r="O85" s="7"/>
      <c r="P85" s="7"/>
      <c r="Q85" s="7"/>
    </row>
    <row r="86" spans="1:17" x14ac:dyDescent="0.25">
      <c r="A86" s="1" t="s">
        <v>53</v>
      </c>
      <c r="C86" s="7"/>
      <c r="D86" s="7"/>
      <c r="G86" s="7"/>
      <c r="H86" s="7"/>
      <c r="I86" s="7"/>
      <c r="J86" s="7"/>
      <c r="K86" s="7"/>
      <c r="O86" s="7"/>
      <c r="P86" s="7"/>
      <c r="Q86" s="7"/>
    </row>
    <row r="87" spans="1:17" x14ac:dyDescent="0.25">
      <c r="C87" s="7"/>
      <c r="D87" s="7"/>
      <c r="G87" s="7"/>
      <c r="H87" s="7"/>
      <c r="I87" s="7"/>
      <c r="J87" s="7"/>
      <c r="K87" s="7"/>
      <c r="O87" s="7"/>
      <c r="P87" s="7"/>
      <c r="Q87" s="7"/>
    </row>
    <row r="88" spans="1:17" x14ac:dyDescent="0.25">
      <c r="A88" s="1" t="s">
        <v>65</v>
      </c>
      <c r="C88" s="7"/>
      <c r="D88" s="7"/>
      <c r="G88" s="7"/>
      <c r="H88" s="7"/>
      <c r="I88" s="7"/>
      <c r="J88" s="7"/>
      <c r="K88" s="7"/>
      <c r="O88" s="7"/>
      <c r="P88" s="7"/>
      <c r="Q88" s="7"/>
    </row>
    <row r="89" spans="1:17" x14ac:dyDescent="0.25">
      <c r="C89" s="7"/>
      <c r="D89" s="7"/>
      <c r="G89" s="7"/>
      <c r="H89" s="7"/>
      <c r="I89" s="7"/>
      <c r="J89" s="7"/>
      <c r="K89" s="7"/>
      <c r="O89" s="7"/>
      <c r="P89" s="7"/>
      <c r="Q89" s="7"/>
    </row>
    <row r="90" spans="1:17" x14ac:dyDescent="0.25">
      <c r="C90" s="7"/>
      <c r="D90" s="7"/>
      <c r="G90" s="7"/>
      <c r="H90" s="7"/>
      <c r="I90" s="7"/>
      <c r="J90" s="7"/>
      <c r="K90" s="7"/>
      <c r="O90" s="7"/>
      <c r="P90" s="7"/>
      <c r="Q90" s="7"/>
    </row>
    <row r="91" spans="1:17" x14ac:dyDescent="0.25">
      <c r="A91" s="19" t="s">
        <v>40</v>
      </c>
      <c r="C91" s="7"/>
      <c r="D91" s="1" t="s">
        <v>39</v>
      </c>
      <c r="G91" s="7"/>
      <c r="H91" s="7"/>
      <c r="I91" s="7"/>
      <c r="J91" s="7"/>
      <c r="K91" s="7"/>
      <c r="O91" s="7"/>
      <c r="P91" s="7"/>
      <c r="Q91" s="7"/>
    </row>
    <row r="92" spans="1:17" x14ac:dyDescent="0.25">
      <c r="A92" s="1" t="s">
        <v>41</v>
      </c>
      <c r="B92" s="20"/>
      <c r="C92" s="7"/>
      <c r="D92" s="1" t="s">
        <v>42</v>
      </c>
      <c r="G92" s="7"/>
      <c r="H92" s="7"/>
      <c r="I92" s="7"/>
      <c r="J92" s="7"/>
      <c r="K92" s="7"/>
      <c r="O92" s="7"/>
      <c r="P92" s="7"/>
      <c r="Q92" s="7"/>
    </row>
    <row r="93" spans="1:17" x14ac:dyDescent="0.25">
      <c r="C93" s="7"/>
      <c r="D93" s="7"/>
      <c r="E93" s="7"/>
      <c r="F93" s="7"/>
      <c r="G93" s="7"/>
      <c r="H93" s="7"/>
      <c r="I93" s="7"/>
      <c r="K93" s="7"/>
      <c r="O93" s="7"/>
      <c r="P93" s="7"/>
      <c r="Q93" s="7"/>
    </row>
    <row r="94" spans="1:17" x14ac:dyDescent="0.25">
      <c r="C94" s="7"/>
      <c r="D94" s="7"/>
      <c r="E94" s="7"/>
      <c r="F94" s="7"/>
      <c r="G94" s="7"/>
      <c r="H94" s="7"/>
      <c r="I94" s="7"/>
      <c r="K94" s="7"/>
      <c r="O94" s="7"/>
      <c r="P94" s="7"/>
      <c r="Q94" s="7"/>
    </row>
    <row r="95" spans="1:17" x14ac:dyDescent="0.25">
      <c r="C95" s="7"/>
      <c r="D95" s="7"/>
      <c r="E95" s="7"/>
      <c r="F95" s="7"/>
      <c r="G95" s="7"/>
      <c r="H95" s="7"/>
      <c r="I95" s="7"/>
      <c r="K95" s="7"/>
      <c r="O95" s="7"/>
      <c r="P95" s="7"/>
      <c r="Q95" s="7"/>
    </row>
    <row r="96" spans="1:17" x14ac:dyDescent="0.25">
      <c r="C96" s="7"/>
      <c r="D96" s="7"/>
      <c r="E96" s="7"/>
      <c r="F96" s="7"/>
      <c r="G96" s="7"/>
      <c r="H96" s="7"/>
      <c r="I96" s="7"/>
      <c r="K96" s="7"/>
      <c r="O96" s="7"/>
      <c r="P96" s="7"/>
      <c r="Q96" s="7"/>
    </row>
    <row r="97" spans="3:17" x14ac:dyDescent="0.25">
      <c r="C97" s="7"/>
      <c r="D97" s="7"/>
      <c r="E97" s="7"/>
      <c r="F97" s="7"/>
      <c r="G97" s="7"/>
      <c r="H97" s="7"/>
      <c r="I97" s="7"/>
      <c r="K97" s="7"/>
      <c r="O97" s="7"/>
      <c r="P97" s="7"/>
      <c r="Q97" s="7"/>
    </row>
    <row r="98" spans="3:17" x14ac:dyDescent="0.25">
      <c r="C98" s="7"/>
      <c r="D98" s="7"/>
      <c r="E98" s="7"/>
      <c r="F98" s="7"/>
      <c r="G98" s="7"/>
      <c r="H98" s="7"/>
      <c r="I98" s="7"/>
      <c r="K98" s="7"/>
      <c r="O98" s="7"/>
      <c r="P98" s="7"/>
      <c r="Q98" s="7"/>
    </row>
    <row r="99" spans="3:17" x14ac:dyDescent="0.25">
      <c r="C99" s="7"/>
      <c r="D99" s="7"/>
      <c r="E99" s="7"/>
      <c r="F99" s="7"/>
      <c r="G99" s="7"/>
      <c r="H99" s="7"/>
      <c r="I99" s="7"/>
      <c r="K99" s="7"/>
      <c r="O99" s="7"/>
      <c r="P99" s="7"/>
      <c r="Q99" s="7"/>
    </row>
    <row r="100" spans="3:17" x14ac:dyDescent="0.25">
      <c r="C100" s="7"/>
      <c r="D100" s="7"/>
      <c r="E100" s="7"/>
      <c r="F100" s="7"/>
      <c r="G100" s="7"/>
      <c r="H100" s="7"/>
      <c r="I100" s="7"/>
      <c r="K100" s="7"/>
      <c r="O100" s="7"/>
      <c r="P100" s="7"/>
      <c r="Q100" s="7"/>
    </row>
    <row r="101" spans="3:17" x14ac:dyDescent="0.25">
      <c r="C101" s="7"/>
      <c r="D101" s="7"/>
      <c r="E101" s="7"/>
      <c r="F101" s="7"/>
      <c r="G101" s="7"/>
      <c r="H101" s="7"/>
      <c r="I101" s="7"/>
      <c r="K101" s="7"/>
      <c r="O101" s="7"/>
      <c r="P101" s="7"/>
      <c r="Q101" s="7"/>
    </row>
    <row r="102" spans="3:17" x14ac:dyDescent="0.25">
      <c r="C102" s="7"/>
      <c r="D102" s="7"/>
      <c r="E102" s="7"/>
      <c r="F102" s="7"/>
      <c r="G102" s="7"/>
      <c r="H102" s="7"/>
      <c r="I102" s="7"/>
      <c r="K102" s="7"/>
      <c r="O102" s="7"/>
      <c r="P102" s="7"/>
      <c r="Q102" s="7"/>
    </row>
    <row r="103" spans="3:17" x14ac:dyDescent="0.25">
      <c r="C103" s="7"/>
      <c r="D103" s="7"/>
      <c r="E103" s="7"/>
      <c r="F103" s="7"/>
      <c r="G103" s="7"/>
      <c r="H103" s="7"/>
      <c r="I103" s="7"/>
      <c r="K103" s="7"/>
      <c r="O103" s="7"/>
      <c r="P103" s="7"/>
      <c r="Q103" s="7"/>
    </row>
    <row r="104" spans="3:17" x14ac:dyDescent="0.25">
      <c r="C104" s="7"/>
      <c r="D104" s="7"/>
      <c r="E104" s="7"/>
      <c r="F104" s="7"/>
      <c r="G104" s="7"/>
      <c r="H104" s="7"/>
      <c r="I104" s="7"/>
      <c r="K104" s="7"/>
      <c r="O104" s="7"/>
      <c r="P104" s="7"/>
      <c r="Q104" s="7"/>
    </row>
    <row r="105" spans="3:17" x14ac:dyDescent="0.25">
      <c r="C105" s="7"/>
      <c r="D105" s="7"/>
      <c r="E105" s="7"/>
      <c r="F105" s="7"/>
      <c r="G105" s="7"/>
      <c r="H105" s="7"/>
      <c r="I105" s="7"/>
      <c r="K105" s="7"/>
      <c r="O105" s="7"/>
      <c r="P105" s="7"/>
      <c r="Q105" s="7"/>
    </row>
    <row r="106" spans="3:17" x14ac:dyDescent="0.25">
      <c r="C106" s="7"/>
      <c r="D106" s="7"/>
      <c r="E106" s="7"/>
      <c r="F106" s="7"/>
      <c r="G106" s="7"/>
      <c r="H106" s="7"/>
      <c r="I106" s="7"/>
      <c r="K106" s="7"/>
      <c r="O106" s="7"/>
      <c r="P106" s="7"/>
      <c r="Q106" s="7"/>
    </row>
    <row r="107" spans="3:17" x14ac:dyDescent="0.25">
      <c r="C107" s="7"/>
      <c r="D107" s="7"/>
      <c r="E107" s="7"/>
      <c r="F107" s="7"/>
      <c r="G107" s="7"/>
      <c r="H107" s="7"/>
      <c r="I107" s="7"/>
      <c r="K107" s="7"/>
      <c r="O107" s="7"/>
      <c r="P107" s="7"/>
      <c r="Q107" s="7"/>
    </row>
    <row r="108" spans="3:17" x14ac:dyDescent="0.25">
      <c r="C108" s="7"/>
      <c r="D108" s="7"/>
      <c r="E108" s="7"/>
      <c r="F108" s="7"/>
      <c r="G108" s="7"/>
      <c r="H108" s="7"/>
      <c r="I108" s="7"/>
      <c r="K108" s="7"/>
      <c r="O108" s="7"/>
      <c r="P108" s="7"/>
      <c r="Q108" s="7"/>
    </row>
    <row r="109" spans="3:17" x14ac:dyDescent="0.25">
      <c r="C109" s="7"/>
      <c r="D109" s="7"/>
      <c r="E109" s="7"/>
      <c r="F109" s="7"/>
      <c r="G109" s="7"/>
      <c r="H109" s="7"/>
      <c r="I109" s="7"/>
      <c r="K109" s="7"/>
      <c r="O109" s="7"/>
      <c r="P109" s="7"/>
      <c r="Q109" s="7"/>
    </row>
    <row r="110" spans="3:17" x14ac:dyDescent="0.25">
      <c r="C110" s="7"/>
      <c r="D110" s="7"/>
      <c r="E110" s="7"/>
      <c r="F110" s="7"/>
      <c r="G110" s="7"/>
      <c r="H110" s="7"/>
      <c r="I110" s="7"/>
      <c r="K110" s="7"/>
      <c r="O110" s="7"/>
      <c r="P110" s="7"/>
      <c r="Q110" s="7"/>
    </row>
    <row r="111" spans="3:17" x14ac:dyDescent="0.25">
      <c r="C111" s="7"/>
      <c r="D111" s="7"/>
      <c r="E111" s="7"/>
      <c r="F111" s="7"/>
      <c r="G111" s="7"/>
      <c r="H111" s="7"/>
      <c r="I111" s="7"/>
      <c r="K111" s="7"/>
      <c r="O111" s="7"/>
      <c r="P111" s="7"/>
      <c r="Q111" s="7"/>
    </row>
    <row r="112" spans="3:17" x14ac:dyDescent="0.25">
      <c r="C112" s="7"/>
      <c r="D112" s="7"/>
      <c r="E112" s="7"/>
      <c r="F112" s="7"/>
      <c r="G112" s="7"/>
      <c r="H112" s="7"/>
      <c r="I112" s="7"/>
      <c r="K112" s="7"/>
      <c r="O112" s="7"/>
      <c r="P112" s="7"/>
      <c r="Q112" s="7"/>
    </row>
    <row r="113" spans="3:17" x14ac:dyDescent="0.25">
      <c r="C113" s="7"/>
      <c r="D113" s="7"/>
      <c r="E113" s="7"/>
      <c r="F113" s="7"/>
      <c r="G113" s="7"/>
      <c r="H113" s="7"/>
      <c r="I113" s="7"/>
      <c r="K113" s="7"/>
      <c r="O113" s="7"/>
      <c r="P113" s="7"/>
      <c r="Q113" s="7"/>
    </row>
    <row r="114" spans="3:17" x14ac:dyDescent="0.25">
      <c r="C114" s="7"/>
      <c r="D114" s="7"/>
      <c r="E114" s="7"/>
      <c r="F114" s="7"/>
      <c r="G114" s="7"/>
      <c r="H114" s="7"/>
      <c r="I114" s="7"/>
      <c r="K114" s="7"/>
      <c r="O114" s="7"/>
      <c r="P114" s="7"/>
      <c r="Q114" s="7"/>
    </row>
    <row r="115" spans="3:17" x14ac:dyDescent="0.25">
      <c r="C115" s="7"/>
      <c r="D115" s="7"/>
      <c r="E115" s="7"/>
      <c r="F115" s="7"/>
      <c r="G115" s="7"/>
      <c r="H115" s="7"/>
      <c r="I115" s="7"/>
      <c r="K115" s="7"/>
      <c r="O115" s="7"/>
      <c r="P115" s="7"/>
      <c r="Q115" s="7"/>
    </row>
    <row r="116" spans="3:17" x14ac:dyDescent="0.25">
      <c r="C116" s="7"/>
      <c r="D116" s="7"/>
      <c r="E116" s="7"/>
      <c r="F116" s="7"/>
      <c r="G116" s="7"/>
      <c r="H116" s="7"/>
      <c r="I116" s="7"/>
      <c r="K116" s="7"/>
      <c r="O116" s="7"/>
      <c r="P116" s="7"/>
      <c r="Q116" s="7"/>
    </row>
    <row r="117" spans="3:17" x14ac:dyDescent="0.25">
      <c r="C117" s="7"/>
      <c r="D117" s="7"/>
      <c r="E117" s="7"/>
      <c r="F117" s="7"/>
      <c r="G117" s="7"/>
      <c r="H117" s="7"/>
      <c r="I117" s="7"/>
      <c r="K117" s="7"/>
      <c r="O117" s="7"/>
      <c r="P117" s="7"/>
      <c r="Q117" s="7"/>
    </row>
    <row r="118" spans="3:17" x14ac:dyDescent="0.25">
      <c r="C118" s="7"/>
      <c r="D118" s="7"/>
      <c r="E118" s="7"/>
      <c r="F118" s="7"/>
      <c r="G118" s="7"/>
      <c r="H118" s="7"/>
      <c r="I118" s="7"/>
      <c r="K118" s="7"/>
      <c r="O118" s="7"/>
      <c r="P118" s="7"/>
      <c r="Q118" s="7"/>
    </row>
    <row r="119" spans="3:17" x14ac:dyDescent="0.25">
      <c r="C119" s="7"/>
      <c r="D119" s="7"/>
      <c r="E119" s="7"/>
      <c r="F119" s="7"/>
      <c r="G119" s="7"/>
      <c r="H119" s="7"/>
      <c r="I119" s="7"/>
      <c r="K119" s="7"/>
      <c r="O119" s="7"/>
      <c r="P119" s="7"/>
      <c r="Q119" s="7"/>
    </row>
    <row r="120" spans="3:17" x14ac:dyDescent="0.25">
      <c r="C120" s="7"/>
      <c r="D120" s="7"/>
      <c r="E120" s="7"/>
      <c r="F120" s="7"/>
      <c r="G120" s="7"/>
      <c r="H120" s="7"/>
      <c r="I120" s="7"/>
      <c r="K120" s="7"/>
      <c r="O120" s="7"/>
      <c r="P120" s="7"/>
      <c r="Q120" s="7"/>
    </row>
    <row r="121" spans="3:17" x14ac:dyDescent="0.25">
      <c r="C121" s="7"/>
      <c r="D121" s="7"/>
      <c r="E121" s="7"/>
      <c r="F121" s="7"/>
      <c r="G121" s="7"/>
      <c r="H121" s="7"/>
      <c r="I121" s="7"/>
      <c r="K121" s="7"/>
      <c r="O121" s="7"/>
      <c r="P121" s="7"/>
      <c r="Q121" s="7"/>
    </row>
    <row r="122" spans="3:17" x14ac:dyDescent="0.25">
      <c r="C122" s="7"/>
      <c r="D122" s="7"/>
      <c r="E122" s="7"/>
      <c r="F122" s="7"/>
      <c r="G122" s="7"/>
      <c r="H122" s="7"/>
      <c r="I122" s="7"/>
      <c r="K122" s="7"/>
      <c r="O122" s="7"/>
      <c r="P122" s="7"/>
      <c r="Q122" s="7"/>
    </row>
    <row r="123" spans="3:17" x14ac:dyDescent="0.25">
      <c r="C123" s="7"/>
      <c r="D123" s="7"/>
      <c r="E123" s="7"/>
      <c r="F123" s="7"/>
      <c r="G123" s="7"/>
      <c r="H123" s="7"/>
      <c r="I123" s="7"/>
      <c r="K123" s="7"/>
      <c r="O123" s="7"/>
      <c r="P123" s="7"/>
      <c r="Q123" s="7"/>
    </row>
    <row r="124" spans="3:17" x14ac:dyDescent="0.25">
      <c r="C124" s="7"/>
      <c r="D124" s="7"/>
      <c r="E124" s="7"/>
      <c r="F124" s="7"/>
      <c r="G124" s="7"/>
      <c r="H124" s="7"/>
      <c r="I124" s="7"/>
      <c r="K124" s="7"/>
      <c r="O124" s="7"/>
      <c r="P124" s="7"/>
      <c r="Q124" s="7"/>
    </row>
    <row r="125" spans="3:17" x14ac:dyDescent="0.25">
      <c r="C125" s="7"/>
      <c r="D125" s="7"/>
      <c r="E125" s="7"/>
      <c r="F125" s="7"/>
      <c r="G125" s="7"/>
      <c r="H125" s="7"/>
      <c r="I125" s="7"/>
      <c r="K125" s="7"/>
      <c r="O125" s="7"/>
      <c r="P125" s="7"/>
      <c r="Q125" s="7"/>
    </row>
    <row r="126" spans="3:17" x14ac:dyDescent="0.25">
      <c r="C126" s="7"/>
      <c r="D126" s="7"/>
      <c r="E126" s="7"/>
      <c r="F126" s="7"/>
      <c r="G126" s="7"/>
      <c r="H126" s="7"/>
      <c r="I126" s="7"/>
      <c r="K126" s="7"/>
      <c r="O126" s="7"/>
      <c r="P126" s="7"/>
      <c r="Q126" s="7"/>
    </row>
    <row r="127" spans="3:17" x14ac:dyDescent="0.25">
      <c r="C127" s="7"/>
      <c r="D127" s="7"/>
      <c r="E127" s="7"/>
      <c r="F127" s="7"/>
      <c r="G127" s="7"/>
      <c r="H127" s="7"/>
      <c r="I127" s="7"/>
      <c r="K127" s="7"/>
      <c r="O127" s="7"/>
      <c r="P127" s="7"/>
      <c r="Q127" s="7"/>
    </row>
    <row r="128" spans="3:17" x14ac:dyDescent="0.25">
      <c r="C128" s="7"/>
      <c r="D128" s="7"/>
      <c r="E128" s="7"/>
      <c r="F128" s="7"/>
      <c r="G128" s="7"/>
      <c r="H128" s="7"/>
      <c r="I128" s="7"/>
      <c r="K128" s="7"/>
      <c r="O128" s="7"/>
      <c r="P128" s="7"/>
      <c r="Q128" s="7"/>
    </row>
    <row r="129" spans="3:17" x14ac:dyDescent="0.25">
      <c r="C129" s="7"/>
      <c r="D129" s="7"/>
      <c r="E129" s="7"/>
      <c r="F129" s="7"/>
      <c r="G129" s="7"/>
      <c r="H129" s="7"/>
      <c r="I129" s="7"/>
      <c r="K129" s="7"/>
      <c r="O129" s="7"/>
      <c r="P129" s="7"/>
      <c r="Q129" s="7"/>
    </row>
    <row r="130" spans="3:17" x14ac:dyDescent="0.25">
      <c r="C130" s="7"/>
      <c r="D130" s="7"/>
      <c r="E130" s="7"/>
      <c r="F130" s="7"/>
      <c r="G130" s="7"/>
      <c r="H130" s="7"/>
      <c r="I130" s="7"/>
      <c r="K130" s="7"/>
      <c r="O130" s="7"/>
      <c r="P130" s="7"/>
      <c r="Q130" s="7"/>
    </row>
    <row r="131" spans="3:17" x14ac:dyDescent="0.25">
      <c r="C131" s="7"/>
      <c r="D131" s="7"/>
      <c r="E131" s="7"/>
      <c r="F131" s="7"/>
      <c r="G131" s="7"/>
      <c r="H131" s="7"/>
      <c r="I131" s="7"/>
      <c r="K131" s="7"/>
      <c r="O131" s="7"/>
      <c r="P131" s="7"/>
      <c r="Q131" s="7"/>
    </row>
    <row r="132" spans="3:17" x14ac:dyDescent="0.25">
      <c r="C132" s="7"/>
      <c r="D132" s="7"/>
      <c r="E132" s="7"/>
      <c r="F132" s="7"/>
      <c r="G132" s="7"/>
      <c r="H132" s="7"/>
      <c r="I132" s="7"/>
      <c r="K132" s="7"/>
      <c r="O132" s="7"/>
      <c r="P132" s="7"/>
      <c r="Q132" s="7"/>
    </row>
    <row r="133" spans="3:17" x14ac:dyDescent="0.25">
      <c r="C133" s="7"/>
      <c r="D133" s="7"/>
      <c r="E133" s="7"/>
      <c r="F133" s="7"/>
      <c r="G133" s="7"/>
      <c r="H133" s="7"/>
      <c r="I133" s="7"/>
      <c r="K133" s="7"/>
      <c r="O133" s="7"/>
      <c r="P133" s="7"/>
      <c r="Q133" s="7"/>
    </row>
    <row r="134" spans="3:17" x14ac:dyDescent="0.25">
      <c r="C134" s="7"/>
      <c r="D134" s="7"/>
      <c r="E134" s="7"/>
      <c r="F134" s="7"/>
      <c r="G134" s="7"/>
      <c r="H134" s="7"/>
      <c r="I134" s="7"/>
      <c r="K134" s="7"/>
      <c r="O134" s="7"/>
      <c r="P134" s="7"/>
      <c r="Q134" s="7"/>
    </row>
    <row r="135" spans="3:17" x14ac:dyDescent="0.25">
      <c r="C135" s="7"/>
      <c r="D135" s="7"/>
      <c r="E135" s="7"/>
      <c r="F135" s="7"/>
      <c r="G135" s="7"/>
      <c r="H135" s="7"/>
      <c r="I135" s="7"/>
      <c r="K135" s="7"/>
      <c r="O135" s="7"/>
      <c r="P135" s="7"/>
      <c r="Q135" s="7"/>
    </row>
    <row r="136" spans="3:17" x14ac:dyDescent="0.25">
      <c r="C136" s="7"/>
      <c r="D136" s="7"/>
      <c r="E136" s="7"/>
      <c r="F136" s="7"/>
      <c r="G136" s="7"/>
      <c r="H136" s="7"/>
      <c r="I136" s="7"/>
      <c r="K136" s="7"/>
      <c r="O136" s="7"/>
      <c r="P136" s="7"/>
      <c r="Q136" s="7"/>
    </row>
    <row r="137" spans="3:17" x14ac:dyDescent="0.25">
      <c r="C137" s="7"/>
      <c r="D137" s="7"/>
      <c r="E137" s="7"/>
      <c r="F137" s="7"/>
      <c r="G137" s="7"/>
      <c r="H137" s="7"/>
      <c r="I137" s="7"/>
      <c r="K137" s="7"/>
    </row>
    <row r="138" spans="3:17" x14ac:dyDescent="0.25">
      <c r="C138" s="7"/>
      <c r="D138" s="7"/>
      <c r="E138" s="7"/>
      <c r="F138" s="7"/>
      <c r="G138" s="7"/>
      <c r="H138" s="7"/>
      <c r="I138" s="7"/>
      <c r="K138" s="7"/>
    </row>
    <row r="139" spans="3:17" x14ac:dyDescent="0.25">
      <c r="C139" s="7"/>
      <c r="D139" s="7"/>
      <c r="E139" s="7"/>
      <c r="F139" s="7"/>
      <c r="G139" s="7"/>
      <c r="H139" s="7"/>
      <c r="I139" s="7"/>
      <c r="K139" s="7"/>
    </row>
    <row r="140" spans="3:17" x14ac:dyDescent="0.25">
      <c r="C140" s="7"/>
      <c r="D140" s="7"/>
      <c r="E140" s="7"/>
      <c r="F140" s="7"/>
      <c r="G140" s="7"/>
      <c r="H140" s="7"/>
      <c r="I140" s="7"/>
      <c r="K140" s="7"/>
    </row>
    <row r="141" spans="3:17" x14ac:dyDescent="0.25">
      <c r="C141" s="7"/>
      <c r="D141" s="7"/>
      <c r="E141" s="7"/>
      <c r="F141" s="7"/>
      <c r="G141" s="7"/>
      <c r="H141" s="7"/>
      <c r="I141" s="7"/>
      <c r="K141" s="7"/>
    </row>
    <row r="142" spans="3:17" x14ac:dyDescent="0.25">
      <c r="C142" s="7"/>
      <c r="D142" s="7"/>
      <c r="E142" s="7"/>
      <c r="F142" s="7"/>
      <c r="G142" s="7"/>
      <c r="H142" s="7"/>
      <c r="I142" s="7"/>
      <c r="K142" s="7"/>
    </row>
    <row r="143" spans="3:17" x14ac:dyDescent="0.25">
      <c r="C143" s="7"/>
      <c r="D143" s="7"/>
      <c r="E143" s="7"/>
      <c r="F143" s="7"/>
      <c r="G143" s="7"/>
      <c r="H143" s="7"/>
      <c r="I143" s="7"/>
      <c r="K143" s="7"/>
    </row>
    <row r="144" spans="3:17" x14ac:dyDescent="0.25">
      <c r="C144" s="7"/>
      <c r="D144" s="7"/>
      <c r="E144" s="7"/>
      <c r="F144" s="7"/>
      <c r="G144" s="7"/>
      <c r="H144" s="7"/>
      <c r="I144" s="7"/>
      <c r="K144" s="7"/>
    </row>
    <row r="145" spans="3:11" x14ac:dyDescent="0.25">
      <c r="C145" s="7"/>
      <c r="D145" s="7"/>
      <c r="E145" s="7"/>
      <c r="F145" s="7"/>
      <c r="G145" s="7"/>
      <c r="H145" s="7"/>
      <c r="I145" s="7"/>
      <c r="K145" s="7"/>
    </row>
    <row r="146" spans="3:11" x14ac:dyDescent="0.25">
      <c r="C146" s="7"/>
      <c r="D146" s="7"/>
      <c r="E146" s="7"/>
      <c r="F146" s="7"/>
      <c r="G146" s="7"/>
      <c r="H146" s="7"/>
      <c r="I146" s="7"/>
      <c r="K146" s="7"/>
    </row>
    <row r="147" spans="3:11" x14ac:dyDescent="0.25">
      <c r="C147" s="7"/>
      <c r="D147" s="7"/>
      <c r="E147" s="7"/>
      <c r="F147" s="7"/>
      <c r="G147" s="7"/>
      <c r="H147" s="7"/>
      <c r="I147" s="7"/>
      <c r="K147" s="7"/>
    </row>
    <row r="148" spans="3:11" x14ac:dyDescent="0.25">
      <c r="C148" s="7"/>
      <c r="D148" s="7"/>
      <c r="E148" s="7"/>
      <c r="F148" s="7"/>
      <c r="G148" s="7"/>
      <c r="H148" s="7"/>
      <c r="I148" s="7"/>
      <c r="K148" s="7"/>
    </row>
    <row r="149" spans="3:11" x14ac:dyDescent="0.25">
      <c r="C149" s="7"/>
      <c r="D149" s="7"/>
      <c r="E149" s="7"/>
      <c r="F149" s="7"/>
      <c r="G149" s="7"/>
      <c r="H149" s="7"/>
      <c r="I149" s="7"/>
      <c r="K149" s="7"/>
    </row>
    <row r="150" spans="3:11" x14ac:dyDescent="0.25">
      <c r="C150" s="7"/>
      <c r="D150" s="7"/>
      <c r="E150" s="7"/>
      <c r="F150" s="7"/>
      <c r="G150" s="7"/>
      <c r="H150" s="7"/>
      <c r="I150" s="7"/>
      <c r="K150" s="7"/>
    </row>
    <row r="151" spans="3:11" x14ac:dyDescent="0.25">
      <c r="C151" s="7"/>
      <c r="D151" s="7"/>
      <c r="E151" s="7"/>
      <c r="F151" s="7"/>
      <c r="G151" s="7"/>
      <c r="H151" s="7"/>
      <c r="I151" s="7"/>
      <c r="K151" s="7"/>
    </row>
    <row r="152" spans="3:11" x14ac:dyDescent="0.25">
      <c r="C152" s="7"/>
      <c r="D152" s="7"/>
      <c r="E152" s="7"/>
      <c r="F152" s="7"/>
      <c r="G152" s="7"/>
      <c r="H152" s="7"/>
      <c r="I152" s="7"/>
      <c r="K152" s="7"/>
    </row>
    <row r="153" spans="3:11" x14ac:dyDescent="0.25">
      <c r="C153" s="7"/>
      <c r="D153" s="7"/>
      <c r="E153" s="7"/>
      <c r="F153" s="7"/>
      <c r="G153" s="7"/>
      <c r="H153" s="7"/>
      <c r="I153" s="7"/>
      <c r="K153" s="7"/>
    </row>
    <row r="154" spans="3:11" x14ac:dyDescent="0.25">
      <c r="C154" s="7"/>
      <c r="D154" s="7"/>
      <c r="E154" s="7"/>
      <c r="F154" s="7"/>
      <c r="G154" s="7"/>
      <c r="H154" s="7"/>
      <c r="I154" s="7"/>
      <c r="K154" s="7"/>
    </row>
    <row r="155" spans="3:11" x14ac:dyDescent="0.25">
      <c r="C155" s="7"/>
      <c r="D155" s="7"/>
      <c r="E155" s="7"/>
      <c r="F155" s="7"/>
      <c r="G155" s="7"/>
      <c r="H155" s="7"/>
      <c r="I155" s="7"/>
      <c r="K155" s="7"/>
    </row>
    <row r="156" spans="3:11" x14ac:dyDescent="0.25">
      <c r="C156" s="7"/>
      <c r="D156" s="7"/>
      <c r="E156" s="7"/>
      <c r="F156" s="7"/>
      <c r="G156" s="7"/>
      <c r="H156" s="7"/>
      <c r="I156" s="7"/>
      <c r="K156" s="7"/>
    </row>
    <row r="157" spans="3:11" x14ac:dyDescent="0.25">
      <c r="C157" s="7"/>
      <c r="D157" s="7"/>
      <c r="E157" s="7"/>
      <c r="F157" s="7"/>
      <c r="G157" s="7"/>
      <c r="H157" s="7"/>
      <c r="I157" s="7"/>
      <c r="K157" s="7"/>
    </row>
    <row r="158" spans="3:11" x14ac:dyDescent="0.25">
      <c r="C158" s="7"/>
      <c r="D158" s="7"/>
      <c r="E158" s="7"/>
      <c r="F158" s="7"/>
      <c r="G158" s="7"/>
      <c r="H158" s="7"/>
      <c r="I158" s="7"/>
      <c r="K158" s="7"/>
    </row>
    <row r="159" spans="3:11" x14ac:dyDescent="0.25">
      <c r="C159" s="7"/>
      <c r="D159" s="7"/>
      <c r="E159" s="7"/>
      <c r="F159" s="7"/>
      <c r="G159" s="7"/>
      <c r="H159" s="7"/>
      <c r="I159" s="7"/>
      <c r="K159" s="7"/>
    </row>
    <row r="160" spans="3:11" x14ac:dyDescent="0.25">
      <c r="C160" s="7"/>
      <c r="D160" s="7"/>
      <c r="E160" s="7"/>
      <c r="F160" s="7"/>
      <c r="G160" s="7"/>
      <c r="H160" s="7"/>
      <c r="I160" s="7"/>
      <c r="K160" s="7"/>
    </row>
    <row r="161" spans="3:11" x14ac:dyDescent="0.25">
      <c r="C161" s="7"/>
      <c r="D161" s="7"/>
      <c r="E161" s="7"/>
      <c r="F161" s="7"/>
      <c r="G161" s="7"/>
      <c r="H161" s="7"/>
      <c r="I161" s="7"/>
      <c r="K161" s="7"/>
    </row>
    <row r="162" spans="3:11" x14ac:dyDescent="0.25">
      <c r="C162" s="7"/>
      <c r="D162" s="7"/>
      <c r="E162" s="7"/>
      <c r="F162" s="7"/>
      <c r="G162" s="7"/>
      <c r="H162" s="7"/>
      <c r="I162" s="7"/>
      <c r="K162" s="7"/>
    </row>
    <row r="163" spans="3:11" x14ac:dyDescent="0.25">
      <c r="C163" s="7"/>
      <c r="D163" s="7"/>
      <c r="E163" s="7"/>
      <c r="F163" s="7"/>
      <c r="G163" s="7"/>
      <c r="H163" s="7"/>
      <c r="I163" s="7"/>
      <c r="K163" s="7"/>
    </row>
    <row r="164" spans="3:11" x14ac:dyDescent="0.25">
      <c r="C164" s="7"/>
      <c r="D164" s="7"/>
      <c r="E164" s="7"/>
      <c r="F164" s="7"/>
      <c r="G164" s="7"/>
      <c r="H164" s="7"/>
      <c r="I164" s="7"/>
      <c r="K164" s="7"/>
    </row>
    <row r="165" spans="3:11" x14ac:dyDescent="0.25">
      <c r="C165" s="7"/>
      <c r="D165" s="7"/>
      <c r="E165" s="7"/>
      <c r="F165" s="7"/>
      <c r="G165" s="7"/>
      <c r="H165" s="7"/>
      <c r="I165" s="7"/>
      <c r="K165" s="7"/>
    </row>
    <row r="166" spans="3:11" x14ac:dyDescent="0.25">
      <c r="C166" s="7"/>
      <c r="D166" s="7"/>
      <c r="E166" s="7"/>
      <c r="F166" s="7"/>
      <c r="G166" s="7"/>
      <c r="H166" s="7"/>
      <c r="I166" s="7"/>
      <c r="K166" s="7"/>
    </row>
    <row r="167" spans="3:11" x14ac:dyDescent="0.25">
      <c r="C167" s="7"/>
      <c r="D167" s="7"/>
      <c r="E167" s="7"/>
      <c r="F167" s="7"/>
      <c r="G167" s="7"/>
      <c r="H167" s="7"/>
      <c r="I167" s="7"/>
      <c r="K167" s="7"/>
    </row>
    <row r="168" spans="3:11" x14ac:dyDescent="0.25">
      <c r="C168" s="7"/>
      <c r="D168" s="7"/>
      <c r="E168" s="7"/>
      <c r="F168" s="7"/>
      <c r="G168" s="7"/>
      <c r="H168" s="7"/>
      <c r="I168" s="7"/>
      <c r="K168" s="7"/>
    </row>
    <row r="169" spans="3:11" x14ac:dyDescent="0.25">
      <c r="C169" s="7"/>
      <c r="D169" s="7"/>
      <c r="E169" s="7"/>
      <c r="F169" s="7"/>
      <c r="G169" s="7"/>
      <c r="H169" s="7"/>
      <c r="I169" s="7"/>
      <c r="K169" s="7"/>
    </row>
    <row r="170" spans="3:11" x14ac:dyDescent="0.25">
      <c r="C170" s="7"/>
      <c r="D170" s="7"/>
      <c r="E170" s="7"/>
      <c r="F170" s="7"/>
      <c r="G170" s="7"/>
      <c r="H170" s="7"/>
      <c r="I170" s="7"/>
      <c r="K170" s="7"/>
    </row>
    <row r="171" spans="3:11" x14ac:dyDescent="0.25">
      <c r="C171" s="7"/>
      <c r="D171" s="7"/>
      <c r="E171" s="7"/>
      <c r="F171" s="7"/>
      <c r="G171" s="7"/>
      <c r="H171" s="7"/>
      <c r="I171" s="7"/>
      <c r="K171" s="7"/>
    </row>
    <row r="172" spans="3:11" x14ac:dyDescent="0.25">
      <c r="C172" s="7"/>
      <c r="D172" s="7"/>
      <c r="E172" s="7"/>
      <c r="F172" s="7"/>
      <c r="G172" s="7"/>
      <c r="H172" s="7"/>
      <c r="I172" s="7"/>
      <c r="K172" s="7"/>
    </row>
    <row r="173" spans="3:11" x14ac:dyDescent="0.25">
      <c r="C173" s="7"/>
      <c r="D173" s="7"/>
      <c r="E173" s="7"/>
      <c r="F173" s="7"/>
      <c r="G173" s="7"/>
      <c r="H173" s="7"/>
      <c r="I173" s="7"/>
      <c r="K173" s="7"/>
    </row>
    <row r="174" spans="3:11" x14ac:dyDescent="0.25">
      <c r="C174" s="7"/>
      <c r="D174" s="7"/>
      <c r="E174" s="7"/>
      <c r="F174" s="7"/>
      <c r="G174" s="7"/>
      <c r="H174" s="7"/>
      <c r="I174" s="7"/>
      <c r="K174" s="7"/>
    </row>
    <row r="175" spans="3:11" x14ac:dyDescent="0.25">
      <c r="C175" s="7"/>
      <c r="D175" s="7"/>
      <c r="E175" s="7"/>
      <c r="F175" s="7"/>
      <c r="G175" s="7"/>
      <c r="H175" s="7"/>
      <c r="I175" s="7"/>
      <c r="K175" s="7"/>
    </row>
    <row r="176" spans="3:11" x14ac:dyDescent="0.25">
      <c r="C176" s="7"/>
      <c r="D176" s="7"/>
      <c r="E176" s="7"/>
      <c r="F176" s="7"/>
      <c r="G176" s="7"/>
      <c r="H176" s="7"/>
      <c r="I176" s="7"/>
      <c r="K176" s="7"/>
    </row>
    <row r="177" spans="3:11" x14ac:dyDescent="0.25">
      <c r="C177" s="7"/>
      <c r="D177" s="7"/>
      <c r="E177" s="7"/>
      <c r="F177" s="7"/>
      <c r="G177" s="7"/>
      <c r="H177" s="7"/>
      <c r="I177" s="7"/>
      <c r="K177" s="7"/>
    </row>
    <row r="178" spans="3:11" x14ac:dyDescent="0.25">
      <c r="C178" s="7"/>
      <c r="D178" s="7"/>
      <c r="E178" s="7"/>
      <c r="F178" s="7"/>
      <c r="G178" s="7"/>
      <c r="H178" s="7"/>
      <c r="I178" s="7"/>
      <c r="K178" s="7"/>
    </row>
    <row r="179" spans="3:11" x14ac:dyDescent="0.25">
      <c r="C179" s="7"/>
      <c r="D179" s="7"/>
      <c r="E179" s="7"/>
      <c r="F179" s="7"/>
      <c r="G179" s="7"/>
      <c r="H179" s="7"/>
      <c r="I179" s="7"/>
      <c r="K179" s="7"/>
    </row>
    <row r="180" spans="3:11" x14ac:dyDescent="0.25">
      <c r="C180" s="7"/>
      <c r="D180" s="7"/>
      <c r="E180" s="7"/>
      <c r="F180" s="7"/>
      <c r="G180" s="7"/>
      <c r="H180" s="7"/>
      <c r="I180" s="7"/>
      <c r="K180" s="7"/>
    </row>
    <row r="181" spans="3:11" x14ac:dyDescent="0.25">
      <c r="C181" s="7"/>
      <c r="D181" s="7"/>
      <c r="E181" s="7"/>
      <c r="F181" s="7"/>
      <c r="G181" s="7"/>
      <c r="H181" s="7"/>
      <c r="I181" s="7"/>
      <c r="K181" s="7"/>
    </row>
    <row r="182" spans="3:11" x14ac:dyDescent="0.25">
      <c r="C182" s="7"/>
      <c r="D182" s="7"/>
      <c r="E182" s="7"/>
      <c r="F182" s="7"/>
      <c r="G182" s="7"/>
      <c r="H182" s="7"/>
      <c r="I182" s="7"/>
      <c r="K182" s="7"/>
    </row>
    <row r="183" spans="3:11" x14ac:dyDescent="0.25">
      <c r="C183" s="7"/>
      <c r="D183" s="7"/>
      <c r="E183" s="7"/>
      <c r="F183" s="7"/>
      <c r="G183" s="7"/>
      <c r="H183" s="7"/>
      <c r="I183" s="7"/>
      <c r="K183" s="7"/>
    </row>
    <row r="184" spans="3:11" x14ac:dyDescent="0.25">
      <c r="C184" s="7"/>
      <c r="D184" s="7"/>
      <c r="E184" s="7"/>
      <c r="F184" s="7"/>
      <c r="G184" s="7"/>
      <c r="H184" s="7"/>
      <c r="I184" s="7"/>
      <c r="K184" s="7"/>
    </row>
    <row r="185" spans="3:11" x14ac:dyDescent="0.25">
      <c r="C185" s="7"/>
      <c r="D185" s="7"/>
      <c r="E185" s="7"/>
      <c r="F185" s="7"/>
      <c r="G185" s="7"/>
      <c r="H185" s="7"/>
      <c r="I185" s="7"/>
      <c r="K185" s="7"/>
    </row>
    <row r="186" spans="3:11" x14ac:dyDescent="0.25">
      <c r="C186" s="7"/>
      <c r="D186" s="7"/>
      <c r="E186" s="7"/>
      <c r="F186" s="7"/>
      <c r="G186" s="7"/>
      <c r="H186" s="7"/>
      <c r="I186" s="7"/>
      <c r="K186" s="7"/>
    </row>
    <row r="187" spans="3:11" x14ac:dyDescent="0.25">
      <c r="C187" s="7"/>
      <c r="D187" s="7"/>
      <c r="E187" s="7"/>
      <c r="F187" s="7"/>
      <c r="G187" s="7"/>
      <c r="H187" s="7"/>
      <c r="I187" s="7"/>
      <c r="K187" s="7"/>
    </row>
    <row r="188" spans="3:11" x14ac:dyDescent="0.25">
      <c r="C188" s="7"/>
      <c r="D188" s="7"/>
      <c r="E188" s="7"/>
      <c r="F188" s="7"/>
      <c r="G188" s="7"/>
      <c r="H188" s="7"/>
      <c r="I188" s="7"/>
      <c r="K188" s="7"/>
    </row>
    <row r="189" spans="3:11" x14ac:dyDescent="0.25">
      <c r="C189" s="7"/>
      <c r="D189" s="7"/>
      <c r="E189" s="7"/>
      <c r="F189" s="7"/>
      <c r="G189" s="7"/>
      <c r="H189" s="7"/>
      <c r="I189" s="7"/>
      <c r="K189" s="7"/>
    </row>
    <row r="190" spans="3:11" x14ac:dyDescent="0.25">
      <c r="C190" s="7"/>
      <c r="D190" s="7"/>
      <c r="E190" s="7"/>
      <c r="F190" s="7"/>
      <c r="G190" s="7"/>
      <c r="H190" s="7"/>
      <c r="I190" s="7"/>
      <c r="K190" s="7"/>
    </row>
    <row r="191" spans="3:11" x14ac:dyDescent="0.25">
      <c r="C191" s="7"/>
      <c r="D191" s="7"/>
      <c r="E191" s="7"/>
      <c r="F191" s="7"/>
      <c r="G191" s="7"/>
      <c r="H191" s="7"/>
      <c r="I191" s="7"/>
      <c r="K191" s="7"/>
    </row>
    <row r="192" spans="3:11" x14ac:dyDescent="0.25">
      <c r="C192" s="7"/>
      <c r="D192" s="7"/>
      <c r="E192" s="7"/>
      <c r="F192" s="7"/>
      <c r="G192" s="7"/>
      <c r="H192" s="7"/>
      <c r="I192" s="7"/>
      <c r="K192" s="7"/>
    </row>
    <row r="193" spans="3:11" x14ac:dyDescent="0.25">
      <c r="C193" s="7"/>
      <c r="D193" s="7"/>
      <c r="E193" s="7"/>
      <c r="F193" s="7"/>
      <c r="G193" s="7"/>
      <c r="H193" s="7"/>
      <c r="I193" s="7"/>
      <c r="K193" s="7"/>
    </row>
    <row r="194" spans="3:11" x14ac:dyDescent="0.25">
      <c r="C194" s="7"/>
      <c r="D194" s="7"/>
      <c r="E194" s="7"/>
      <c r="F194" s="7"/>
      <c r="G194" s="7"/>
      <c r="H194" s="7"/>
      <c r="I194" s="7"/>
      <c r="K194" s="7"/>
    </row>
    <row r="195" spans="3:11" x14ac:dyDescent="0.25">
      <c r="C195" s="7"/>
      <c r="D195" s="7"/>
      <c r="E195" s="7"/>
      <c r="F195" s="7"/>
      <c r="G195" s="7"/>
      <c r="H195" s="7"/>
      <c r="I195" s="7"/>
      <c r="K195" s="7"/>
    </row>
    <row r="196" spans="3:11" x14ac:dyDescent="0.25">
      <c r="C196" s="7"/>
      <c r="D196" s="7"/>
      <c r="E196" s="7"/>
      <c r="F196" s="7"/>
      <c r="G196" s="7"/>
      <c r="H196" s="7"/>
      <c r="I196" s="7"/>
      <c r="K196" s="7"/>
    </row>
    <row r="197" spans="3:11" x14ac:dyDescent="0.25">
      <c r="C197" s="7"/>
      <c r="D197" s="7"/>
      <c r="E197" s="7"/>
      <c r="F197" s="7"/>
      <c r="G197" s="7"/>
      <c r="H197" s="7"/>
      <c r="I197" s="7"/>
      <c r="K197" s="7"/>
    </row>
    <row r="198" spans="3:11" x14ac:dyDescent="0.25">
      <c r="C198" s="7"/>
      <c r="D198" s="7"/>
      <c r="E198" s="7"/>
      <c r="F198" s="7"/>
      <c r="G198" s="7"/>
      <c r="H198" s="7"/>
      <c r="I198" s="7"/>
      <c r="K198" s="7"/>
    </row>
    <row r="199" spans="3:11" x14ac:dyDescent="0.25">
      <c r="C199" s="7"/>
      <c r="D199" s="7"/>
      <c r="E199" s="7"/>
      <c r="F199" s="7"/>
      <c r="G199" s="7"/>
      <c r="H199" s="7"/>
      <c r="I199" s="7"/>
      <c r="K199" s="7"/>
    </row>
    <row r="200" spans="3:11" x14ac:dyDescent="0.25">
      <c r="C200" s="7"/>
      <c r="D200" s="7"/>
      <c r="E200" s="7"/>
      <c r="F200" s="7"/>
      <c r="G200" s="7"/>
      <c r="H200" s="7"/>
      <c r="I200" s="7"/>
      <c r="K200" s="7"/>
    </row>
    <row r="201" spans="3:11" x14ac:dyDescent="0.25">
      <c r="C201" s="7"/>
      <c r="D201" s="7"/>
      <c r="E201" s="7"/>
      <c r="F201" s="7"/>
      <c r="G201" s="7"/>
      <c r="H201" s="7"/>
      <c r="I201" s="7"/>
      <c r="K201" s="7"/>
    </row>
    <row r="202" spans="3:11" x14ac:dyDescent="0.25">
      <c r="C202" s="7"/>
      <c r="D202" s="7"/>
      <c r="E202" s="7"/>
      <c r="F202" s="7"/>
      <c r="G202" s="7"/>
      <c r="H202" s="7"/>
      <c r="I202" s="7"/>
      <c r="K202" s="7"/>
    </row>
    <row r="203" spans="3:11" x14ac:dyDescent="0.25">
      <c r="C203" s="7"/>
      <c r="D203" s="7"/>
      <c r="E203" s="7"/>
      <c r="F203" s="7"/>
      <c r="G203" s="7"/>
      <c r="H203" s="7"/>
      <c r="I203" s="7"/>
      <c r="K203" s="7"/>
    </row>
    <row r="204" spans="3:11" x14ac:dyDescent="0.25">
      <c r="C204" s="7"/>
      <c r="D204" s="7"/>
      <c r="E204" s="7"/>
      <c r="F204" s="7"/>
      <c r="G204" s="7"/>
      <c r="H204" s="7"/>
      <c r="I204" s="7"/>
      <c r="K204" s="7"/>
    </row>
    <row r="205" spans="3:11" x14ac:dyDescent="0.25">
      <c r="C205" s="7"/>
      <c r="D205" s="7"/>
      <c r="E205" s="7"/>
      <c r="F205" s="7"/>
      <c r="G205" s="7"/>
      <c r="H205" s="7"/>
      <c r="I205" s="7"/>
      <c r="K205" s="7"/>
    </row>
    <row r="206" spans="3:11" x14ac:dyDescent="0.25">
      <c r="C206" s="7"/>
      <c r="D206" s="7"/>
      <c r="E206" s="7"/>
      <c r="F206" s="7"/>
      <c r="G206" s="7"/>
      <c r="H206" s="7"/>
      <c r="I206" s="7"/>
      <c r="K206" s="7"/>
    </row>
    <row r="207" spans="3:11" x14ac:dyDescent="0.25">
      <c r="C207" s="7"/>
      <c r="D207" s="7"/>
      <c r="E207" s="7"/>
      <c r="F207" s="7"/>
      <c r="G207" s="7"/>
      <c r="H207" s="7"/>
      <c r="I207" s="7"/>
      <c r="K207" s="7"/>
    </row>
    <row r="208" spans="3:11" x14ac:dyDescent="0.25">
      <c r="C208" s="7"/>
      <c r="D208" s="7"/>
      <c r="E208" s="7"/>
      <c r="F208" s="7"/>
      <c r="G208" s="7"/>
      <c r="H208" s="7"/>
      <c r="I208" s="7"/>
      <c r="K208" s="7"/>
    </row>
    <row r="209" spans="3:11" x14ac:dyDescent="0.25">
      <c r="C209" s="7"/>
      <c r="D209" s="7"/>
      <c r="E209" s="7"/>
      <c r="F209" s="7"/>
      <c r="G209" s="7"/>
      <c r="H209" s="7"/>
      <c r="I209" s="7"/>
      <c r="K209" s="7"/>
    </row>
    <row r="210" spans="3:11" x14ac:dyDescent="0.25">
      <c r="C210" s="7"/>
      <c r="D210" s="7"/>
      <c r="E210" s="7"/>
      <c r="F210" s="7"/>
      <c r="G210" s="7"/>
      <c r="H210" s="7"/>
      <c r="I210" s="7"/>
      <c r="K210" s="7"/>
    </row>
    <row r="211" spans="3:11" x14ac:dyDescent="0.25">
      <c r="C211" s="7"/>
      <c r="D211" s="7"/>
      <c r="E211" s="7"/>
      <c r="F211" s="7"/>
      <c r="G211" s="7"/>
      <c r="H211" s="7"/>
      <c r="I211" s="7"/>
      <c r="K211" s="7"/>
    </row>
    <row r="212" spans="3:11" x14ac:dyDescent="0.25">
      <c r="C212" s="7"/>
      <c r="D212" s="7"/>
      <c r="E212" s="7"/>
      <c r="F212" s="7"/>
      <c r="G212" s="7"/>
      <c r="H212" s="7"/>
      <c r="I212" s="7"/>
      <c r="K212" s="7"/>
    </row>
    <row r="213" spans="3:11" x14ac:dyDescent="0.25">
      <c r="C213" s="7"/>
      <c r="D213" s="7"/>
      <c r="E213" s="7"/>
      <c r="F213" s="7"/>
      <c r="G213" s="7"/>
      <c r="H213" s="7"/>
      <c r="I213" s="7"/>
      <c r="K213" s="7"/>
    </row>
    <row r="214" spans="3:11" x14ac:dyDescent="0.25">
      <c r="C214" s="7"/>
      <c r="D214" s="7"/>
      <c r="E214" s="7"/>
      <c r="F214" s="7"/>
      <c r="G214" s="7"/>
      <c r="H214" s="7"/>
      <c r="I214" s="7"/>
      <c r="K214" s="7"/>
    </row>
    <row r="215" spans="3:11" x14ac:dyDescent="0.25">
      <c r="C215" s="7"/>
      <c r="D215" s="7"/>
      <c r="E215" s="7"/>
      <c r="F215" s="7"/>
      <c r="G215" s="7"/>
      <c r="H215" s="7"/>
      <c r="I215" s="7"/>
      <c r="K215" s="7"/>
    </row>
    <row r="216" spans="3:11" x14ac:dyDescent="0.25">
      <c r="C216" s="7"/>
      <c r="D216" s="7"/>
      <c r="E216" s="7"/>
      <c r="F216" s="7"/>
      <c r="G216" s="7"/>
      <c r="H216" s="7"/>
      <c r="I216" s="7"/>
      <c r="K216" s="7"/>
    </row>
    <row r="217" spans="3:11" x14ac:dyDescent="0.25">
      <c r="C217" s="7"/>
      <c r="D217" s="7"/>
      <c r="E217" s="7"/>
      <c r="F217" s="7"/>
      <c r="G217" s="7"/>
      <c r="H217" s="7"/>
      <c r="I217" s="7"/>
      <c r="K217" s="7"/>
    </row>
    <row r="218" spans="3:11" x14ac:dyDescent="0.25">
      <c r="C218" s="7"/>
      <c r="D218" s="7"/>
      <c r="E218" s="7"/>
      <c r="F218" s="7"/>
      <c r="G218" s="7"/>
      <c r="H218" s="7"/>
      <c r="I218" s="7"/>
      <c r="K218" s="7"/>
    </row>
    <row r="219" spans="3:11" x14ac:dyDescent="0.25">
      <c r="C219" s="7"/>
      <c r="D219" s="7"/>
      <c r="E219" s="7"/>
      <c r="F219" s="7"/>
      <c r="G219" s="7"/>
      <c r="H219" s="7"/>
      <c r="I219" s="7"/>
      <c r="K219" s="7"/>
    </row>
    <row r="220" spans="3:11" x14ac:dyDescent="0.25">
      <c r="C220" s="7"/>
      <c r="D220" s="7"/>
      <c r="E220" s="7"/>
      <c r="F220" s="7"/>
      <c r="G220" s="7"/>
      <c r="H220" s="7"/>
      <c r="I220" s="7"/>
      <c r="K220" s="7"/>
    </row>
    <row r="221" spans="3:11" x14ac:dyDescent="0.25">
      <c r="C221" s="7"/>
      <c r="D221" s="7"/>
      <c r="E221" s="7"/>
      <c r="F221" s="7"/>
      <c r="G221" s="7"/>
      <c r="H221" s="7"/>
      <c r="I221" s="7"/>
      <c r="K221" s="7"/>
    </row>
    <row r="222" spans="3:11" x14ac:dyDescent="0.25">
      <c r="C222" s="7"/>
      <c r="D222" s="7"/>
      <c r="E222" s="7"/>
      <c r="F222" s="7"/>
      <c r="G222" s="7"/>
      <c r="H222" s="7"/>
      <c r="I222" s="7"/>
      <c r="K222" s="7"/>
    </row>
    <row r="223" spans="3:11" x14ac:dyDescent="0.25">
      <c r="C223" s="7"/>
      <c r="D223" s="7"/>
      <c r="E223" s="7"/>
      <c r="F223" s="7"/>
      <c r="G223" s="7"/>
      <c r="H223" s="7"/>
      <c r="I223" s="7"/>
      <c r="K223" s="7"/>
    </row>
    <row r="224" spans="3:11" x14ac:dyDescent="0.25">
      <c r="C224" s="7"/>
      <c r="D224" s="7"/>
      <c r="E224" s="7"/>
      <c r="F224" s="7"/>
      <c r="G224" s="7"/>
      <c r="H224" s="7"/>
      <c r="I224" s="7"/>
      <c r="K224" s="7"/>
    </row>
    <row r="225" spans="3:11" x14ac:dyDescent="0.25">
      <c r="C225" s="7"/>
      <c r="D225" s="7"/>
      <c r="E225" s="7"/>
      <c r="F225" s="7"/>
      <c r="G225" s="7"/>
      <c r="H225" s="7"/>
      <c r="I225" s="7"/>
      <c r="K225" s="7"/>
    </row>
    <row r="226" spans="3:11" x14ac:dyDescent="0.25">
      <c r="C226" s="7"/>
      <c r="D226" s="7"/>
      <c r="E226" s="7"/>
      <c r="F226" s="7"/>
      <c r="G226" s="7"/>
      <c r="H226" s="7"/>
      <c r="I226" s="7"/>
      <c r="K226" s="7"/>
    </row>
    <row r="227" spans="3:11" x14ac:dyDescent="0.25">
      <c r="C227" s="7"/>
      <c r="D227" s="7"/>
      <c r="E227" s="7"/>
      <c r="F227" s="7"/>
      <c r="G227" s="7"/>
      <c r="H227" s="7"/>
      <c r="I227" s="7"/>
      <c r="K227" s="7"/>
    </row>
    <row r="228" spans="3:11" x14ac:dyDescent="0.25">
      <c r="C228" s="7"/>
      <c r="D228" s="7"/>
      <c r="E228" s="7"/>
      <c r="F228" s="7"/>
      <c r="G228" s="7"/>
      <c r="H228" s="7"/>
      <c r="I228" s="7"/>
      <c r="K228" s="7"/>
    </row>
    <row r="229" spans="3:11" x14ac:dyDescent="0.25">
      <c r="C229" s="7"/>
      <c r="D229" s="7"/>
      <c r="E229" s="7"/>
      <c r="F229" s="7"/>
      <c r="G229" s="7"/>
      <c r="H229" s="7"/>
      <c r="I229" s="7"/>
      <c r="K229" s="7"/>
    </row>
    <row r="230" spans="3:11" x14ac:dyDescent="0.25">
      <c r="C230" s="7"/>
      <c r="D230" s="7"/>
      <c r="E230" s="7"/>
      <c r="F230" s="7"/>
      <c r="G230" s="7"/>
      <c r="H230" s="7"/>
      <c r="I230" s="7"/>
      <c r="K230" s="7"/>
    </row>
    <row r="231" spans="3:11" x14ac:dyDescent="0.25">
      <c r="C231" s="7"/>
      <c r="D231" s="7"/>
      <c r="E231" s="7"/>
      <c r="F231" s="7"/>
      <c r="G231" s="7"/>
      <c r="H231" s="7"/>
      <c r="I231" s="7"/>
      <c r="K231" s="7"/>
    </row>
    <row r="232" spans="3:11" x14ac:dyDescent="0.25">
      <c r="C232" s="7"/>
      <c r="D232" s="7"/>
      <c r="E232" s="7"/>
      <c r="F232" s="7"/>
      <c r="G232" s="7"/>
      <c r="H232" s="7"/>
      <c r="I232" s="7"/>
      <c r="K232" s="7"/>
    </row>
    <row r="233" spans="3:11" x14ac:dyDescent="0.25">
      <c r="C233" s="7"/>
      <c r="D233" s="7"/>
      <c r="E233" s="7"/>
      <c r="F233" s="7"/>
      <c r="G233" s="7"/>
      <c r="H233" s="7"/>
      <c r="I233" s="7"/>
      <c r="K233" s="7"/>
    </row>
    <row r="234" spans="3:11" x14ac:dyDescent="0.25">
      <c r="C234" s="7"/>
      <c r="D234" s="7"/>
      <c r="E234" s="7"/>
      <c r="F234" s="7"/>
      <c r="G234" s="7"/>
      <c r="H234" s="7"/>
      <c r="I234" s="7"/>
      <c r="K234" s="7"/>
    </row>
    <row r="235" spans="3:11" x14ac:dyDescent="0.25">
      <c r="C235" s="7"/>
      <c r="D235" s="7"/>
      <c r="E235" s="7"/>
      <c r="F235" s="7"/>
      <c r="G235" s="7"/>
      <c r="H235" s="7"/>
      <c r="I235" s="7"/>
      <c r="K235" s="7"/>
    </row>
    <row r="236" spans="3:11" x14ac:dyDescent="0.25">
      <c r="C236" s="7"/>
      <c r="D236" s="7"/>
      <c r="E236" s="7"/>
      <c r="F236" s="7"/>
      <c r="G236" s="7"/>
      <c r="H236" s="7"/>
      <c r="I236" s="7"/>
      <c r="K236" s="7"/>
    </row>
    <row r="237" spans="3:11" x14ac:dyDescent="0.25">
      <c r="C237" s="7"/>
      <c r="D237" s="7"/>
      <c r="E237" s="7"/>
      <c r="F237" s="7"/>
      <c r="G237" s="7"/>
      <c r="H237" s="7"/>
      <c r="I237" s="7"/>
      <c r="K237" s="7"/>
    </row>
    <row r="238" spans="3:11" x14ac:dyDescent="0.25">
      <c r="C238" s="7"/>
      <c r="D238" s="7"/>
      <c r="E238" s="7"/>
      <c r="F238" s="7"/>
      <c r="G238" s="7"/>
      <c r="H238" s="7"/>
      <c r="I238" s="7"/>
      <c r="K238" s="7"/>
    </row>
    <row r="239" spans="3:11" x14ac:dyDescent="0.25">
      <c r="C239" s="7"/>
      <c r="D239" s="7"/>
      <c r="E239" s="7"/>
      <c r="F239" s="7"/>
      <c r="G239" s="7"/>
      <c r="H239" s="7"/>
      <c r="I239" s="7"/>
      <c r="K239" s="7"/>
    </row>
    <row r="240" spans="3:11" x14ac:dyDescent="0.25">
      <c r="C240" s="7"/>
      <c r="D240" s="7"/>
      <c r="E240" s="7"/>
      <c r="F240" s="7"/>
      <c r="G240" s="7"/>
      <c r="H240" s="7"/>
      <c r="I240" s="7"/>
      <c r="K240" s="7"/>
    </row>
    <row r="241" spans="3:11" x14ac:dyDescent="0.25">
      <c r="C241" s="7"/>
      <c r="D241" s="7"/>
      <c r="E241" s="7"/>
      <c r="F241" s="7"/>
      <c r="G241" s="7"/>
      <c r="H241" s="7"/>
      <c r="I241" s="7"/>
      <c r="K241" s="7"/>
    </row>
    <row r="242" spans="3:11" x14ac:dyDescent="0.25">
      <c r="C242" s="7"/>
      <c r="D242" s="7"/>
      <c r="E242" s="7"/>
      <c r="F242" s="7"/>
      <c r="G242" s="7"/>
      <c r="H242" s="7"/>
      <c r="I242" s="7"/>
      <c r="K242" s="7"/>
    </row>
    <row r="243" spans="3:11" x14ac:dyDescent="0.25">
      <c r="C243" s="7"/>
      <c r="D243" s="7"/>
      <c r="E243" s="7"/>
      <c r="F243" s="7"/>
      <c r="G243" s="7"/>
      <c r="H243" s="7"/>
      <c r="I243" s="7"/>
      <c r="K243" s="7"/>
    </row>
    <row r="244" spans="3:11" x14ac:dyDescent="0.25">
      <c r="C244" s="7"/>
      <c r="D244" s="7"/>
      <c r="E244" s="7"/>
      <c r="F244" s="7"/>
      <c r="G244" s="7"/>
      <c r="H244" s="7"/>
      <c r="I244" s="7"/>
      <c r="K244" s="7"/>
    </row>
    <row r="245" spans="3:11" x14ac:dyDescent="0.25">
      <c r="C245" s="7"/>
      <c r="D245" s="7"/>
      <c r="E245" s="7"/>
      <c r="F245" s="7"/>
      <c r="G245" s="7"/>
      <c r="H245" s="7"/>
      <c r="I245" s="7"/>
      <c r="K245" s="7"/>
    </row>
    <row r="246" spans="3:11" x14ac:dyDescent="0.25">
      <c r="C246" s="7"/>
      <c r="D246" s="7"/>
      <c r="E246" s="7"/>
      <c r="F246" s="7"/>
      <c r="G246" s="7"/>
      <c r="H246" s="7"/>
      <c r="I246" s="7"/>
      <c r="K246" s="7"/>
    </row>
    <row r="247" spans="3:11" x14ac:dyDescent="0.25">
      <c r="C247" s="7"/>
      <c r="D247" s="7"/>
      <c r="E247" s="7"/>
      <c r="F247" s="7"/>
      <c r="G247" s="7"/>
      <c r="H247" s="7"/>
      <c r="I247" s="7"/>
      <c r="K247" s="7"/>
    </row>
    <row r="248" spans="3:11" x14ac:dyDescent="0.25">
      <c r="C248" s="7"/>
      <c r="D248" s="7"/>
      <c r="E248" s="7"/>
      <c r="F248" s="7"/>
      <c r="G248" s="7"/>
      <c r="H248" s="7"/>
      <c r="I248" s="7"/>
      <c r="K248" s="7"/>
    </row>
    <row r="249" spans="3:11" x14ac:dyDescent="0.25">
      <c r="C249" s="7"/>
      <c r="D249" s="7"/>
      <c r="E249" s="7"/>
      <c r="F249" s="7"/>
      <c r="G249" s="7"/>
      <c r="H249" s="7"/>
      <c r="I249" s="7"/>
      <c r="K249" s="7"/>
    </row>
    <row r="250" spans="3:11" x14ac:dyDescent="0.25">
      <c r="C250" s="7"/>
      <c r="D250" s="7"/>
      <c r="E250" s="7"/>
      <c r="F250" s="7"/>
      <c r="G250" s="7"/>
      <c r="H250" s="7"/>
      <c r="I250" s="7"/>
      <c r="K250" s="7"/>
    </row>
    <row r="251" spans="3:11" x14ac:dyDescent="0.25">
      <c r="C251" s="7"/>
      <c r="D251" s="7"/>
      <c r="E251" s="7"/>
      <c r="F251" s="7"/>
      <c r="G251" s="7"/>
      <c r="H251" s="7"/>
      <c r="I251" s="7"/>
      <c r="K251" s="7"/>
    </row>
    <row r="252" spans="3:11" x14ac:dyDescent="0.25">
      <c r="C252" s="7"/>
      <c r="D252" s="7"/>
      <c r="E252" s="7"/>
      <c r="F252" s="7"/>
      <c r="G252" s="7"/>
      <c r="H252" s="7"/>
      <c r="I252" s="7"/>
      <c r="K252" s="7"/>
    </row>
    <row r="253" spans="3:11" x14ac:dyDescent="0.25">
      <c r="C253" s="7"/>
      <c r="D253" s="7"/>
      <c r="E253" s="7"/>
      <c r="F253" s="7"/>
      <c r="G253" s="7"/>
      <c r="H253" s="7"/>
      <c r="I253" s="7"/>
      <c r="K253" s="7"/>
    </row>
    <row r="254" spans="3:11" x14ac:dyDescent="0.25">
      <c r="C254" s="7"/>
      <c r="D254" s="7"/>
      <c r="E254" s="7"/>
      <c r="F254" s="7"/>
      <c r="G254" s="7"/>
      <c r="H254" s="7"/>
      <c r="I254" s="7"/>
      <c r="K254" s="7"/>
    </row>
    <row r="255" spans="3:11" x14ac:dyDescent="0.25">
      <c r="C255" s="7"/>
      <c r="D255" s="7"/>
      <c r="E255" s="7"/>
      <c r="F255" s="7"/>
      <c r="G255" s="7"/>
      <c r="H255" s="7"/>
      <c r="I255" s="7"/>
      <c r="K255" s="7"/>
    </row>
    <row r="256" spans="3:11" x14ac:dyDescent="0.25">
      <c r="C256" s="7"/>
      <c r="D256" s="7"/>
      <c r="E256" s="7"/>
      <c r="F256" s="7"/>
      <c r="G256" s="7"/>
      <c r="H256" s="7"/>
      <c r="I256" s="7"/>
      <c r="K256" s="7"/>
    </row>
    <row r="257" spans="3:11" x14ac:dyDescent="0.25">
      <c r="C257" s="7"/>
      <c r="D257" s="7"/>
      <c r="E257" s="7"/>
      <c r="F257" s="7"/>
      <c r="G257" s="7"/>
      <c r="H257" s="7"/>
      <c r="I257" s="7"/>
      <c r="K257" s="7"/>
    </row>
    <row r="258" spans="3:11" x14ac:dyDescent="0.25">
      <c r="C258" s="7"/>
      <c r="D258" s="7"/>
      <c r="E258" s="7"/>
      <c r="F258" s="7"/>
      <c r="G258" s="7"/>
      <c r="H258" s="7"/>
      <c r="I258" s="7"/>
      <c r="K258" s="7"/>
    </row>
    <row r="259" spans="3:11" x14ac:dyDescent="0.25">
      <c r="C259" s="7"/>
      <c r="D259" s="7"/>
      <c r="E259" s="7"/>
      <c r="F259" s="7"/>
      <c r="G259" s="7"/>
      <c r="H259" s="7"/>
      <c r="I259" s="7"/>
      <c r="K259" s="7"/>
    </row>
    <row r="260" spans="3:11" x14ac:dyDescent="0.25">
      <c r="C260" s="7"/>
      <c r="D260" s="7"/>
      <c r="E260" s="7"/>
      <c r="F260" s="7"/>
      <c r="G260" s="7"/>
      <c r="H260" s="7"/>
      <c r="I260" s="7"/>
      <c r="K260" s="7"/>
    </row>
    <row r="261" spans="3:11" x14ac:dyDescent="0.25">
      <c r="C261" s="7"/>
      <c r="D261" s="7"/>
      <c r="E261" s="7"/>
      <c r="F261" s="7"/>
      <c r="G261" s="7"/>
      <c r="H261" s="7"/>
      <c r="I261" s="7"/>
      <c r="K261" s="7"/>
    </row>
    <row r="262" spans="3:11" x14ac:dyDescent="0.25">
      <c r="C262" s="7"/>
      <c r="D262" s="7"/>
      <c r="E262" s="7"/>
      <c r="F262" s="7"/>
      <c r="G262" s="7"/>
      <c r="H262" s="7"/>
      <c r="I262" s="7"/>
      <c r="K262" s="7"/>
    </row>
    <row r="263" spans="3:11" x14ac:dyDescent="0.25">
      <c r="C263" s="7"/>
      <c r="D263" s="7"/>
      <c r="E263" s="7"/>
      <c r="F263" s="7"/>
      <c r="G263" s="7"/>
      <c r="H263" s="7"/>
      <c r="I263" s="7"/>
      <c r="K263" s="7"/>
    </row>
    <row r="264" spans="3:11" x14ac:dyDescent="0.25">
      <c r="C264" s="7"/>
      <c r="D264" s="7"/>
      <c r="E264" s="7"/>
      <c r="F264" s="7"/>
      <c r="G264" s="7"/>
      <c r="H264" s="7"/>
      <c r="I264" s="7"/>
      <c r="K264" s="7"/>
    </row>
    <row r="265" spans="3:11" x14ac:dyDescent="0.25">
      <c r="C265" s="7"/>
      <c r="D265" s="7"/>
      <c r="E265" s="7"/>
      <c r="F265" s="7"/>
      <c r="G265" s="7"/>
      <c r="H265" s="7"/>
      <c r="I265" s="7"/>
      <c r="K265" s="7"/>
    </row>
    <row r="266" spans="3:11" x14ac:dyDescent="0.25">
      <c r="C266" s="7"/>
      <c r="D266" s="7"/>
      <c r="E266" s="7"/>
      <c r="F266" s="7"/>
      <c r="G266" s="7"/>
      <c r="H266" s="7"/>
      <c r="I266" s="7"/>
      <c r="K266" s="7"/>
    </row>
    <row r="267" spans="3:11" x14ac:dyDescent="0.25">
      <c r="C267" s="7"/>
      <c r="D267" s="7"/>
      <c r="E267" s="7"/>
      <c r="F267" s="7"/>
      <c r="G267" s="7"/>
      <c r="H267" s="7"/>
      <c r="I267" s="7"/>
      <c r="K267" s="7"/>
    </row>
    <row r="268" spans="3:11" x14ac:dyDescent="0.25">
      <c r="C268" s="7"/>
      <c r="D268" s="7"/>
      <c r="E268" s="7"/>
      <c r="F268" s="7"/>
      <c r="G268" s="7"/>
      <c r="H268" s="7"/>
      <c r="I268" s="7"/>
      <c r="K268" s="7"/>
    </row>
    <row r="269" spans="3:11" x14ac:dyDescent="0.25">
      <c r="C269" s="7"/>
      <c r="D269" s="7"/>
      <c r="E269" s="7"/>
      <c r="F269" s="7"/>
      <c r="G269" s="7"/>
      <c r="H269" s="7"/>
      <c r="I269" s="7"/>
      <c r="K269" s="7"/>
    </row>
    <row r="270" spans="3:11" x14ac:dyDescent="0.25">
      <c r="C270" s="7"/>
      <c r="D270" s="7"/>
      <c r="E270" s="7"/>
      <c r="F270" s="7"/>
      <c r="G270" s="7"/>
      <c r="H270" s="7"/>
      <c r="I270" s="7"/>
      <c r="K270" s="7"/>
    </row>
    <row r="271" spans="3:11" x14ac:dyDescent="0.25">
      <c r="C271" s="7"/>
      <c r="D271" s="7"/>
      <c r="E271" s="7"/>
      <c r="F271" s="7"/>
      <c r="G271" s="7"/>
      <c r="H271" s="7"/>
      <c r="I271" s="7"/>
      <c r="K271" s="7"/>
    </row>
    <row r="272" spans="3:11" x14ac:dyDescent="0.25">
      <c r="C272" s="7"/>
      <c r="D272" s="7"/>
      <c r="E272" s="7"/>
      <c r="F272" s="7"/>
      <c r="G272" s="7"/>
      <c r="H272" s="7"/>
      <c r="I272" s="7"/>
      <c r="K272" s="7"/>
    </row>
    <row r="273" spans="3:11" x14ac:dyDescent="0.25">
      <c r="C273" s="7"/>
      <c r="D273" s="7"/>
      <c r="E273" s="7"/>
      <c r="F273" s="7"/>
      <c r="G273" s="7"/>
      <c r="H273" s="7"/>
      <c r="I273" s="7"/>
      <c r="K273" s="7"/>
    </row>
    <row r="274" spans="3:11" x14ac:dyDescent="0.25">
      <c r="C274" s="7"/>
      <c r="D274" s="7"/>
      <c r="E274" s="7"/>
      <c r="F274" s="7"/>
      <c r="G274" s="7"/>
      <c r="H274" s="7"/>
      <c r="I274" s="7"/>
      <c r="K274" s="7"/>
    </row>
    <row r="275" spans="3:11" x14ac:dyDescent="0.25">
      <c r="C275" s="7"/>
      <c r="D275" s="7"/>
      <c r="E275" s="7"/>
      <c r="F275" s="7"/>
      <c r="G275" s="7"/>
      <c r="H275" s="7"/>
      <c r="I275" s="7"/>
      <c r="K275" s="7"/>
    </row>
    <row r="276" spans="3:11" x14ac:dyDescent="0.25">
      <c r="C276" s="7"/>
      <c r="D276" s="7"/>
      <c r="E276" s="7"/>
      <c r="F276" s="7"/>
      <c r="G276" s="7"/>
      <c r="H276" s="7"/>
      <c r="I276" s="7"/>
      <c r="K276" s="7"/>
    </row>
    <row r="277" spans="3:11" x14ac:dyDescent="0.25">
      <c r="C277" s="7"/>
      <c r="D277" s="7"/>
      <c r="E277" s="7"/>
      <c r="F277" s="7"/>
      <c r="G277" s="7"/>
      <c r="H277" s="7"/>
      <c r="I277" s="7"/>
      <c r="K277" s="7"/>
    </row>
    <row r="278" spans="3:11" x14ac:dyDescent="0.25">
      <c r="C278" s="7"/>
      <c r="D278" s="7"/>
      <c r="E278" s="7"/>
      <c r="F278" s="7"/>
      <c r="G278" s="7"/>
      <c r="H278" s="7"/>
      <c r="I278" s="7"/>
      <c r="K278" s="7"/>
    </row>
    <row r="279" spans="3:11" x14ac:dyDescent="0.25">
      <c r="C279" s="7"/>
      <c r="D279" s="7"/>
      <c r="E279" s="7"/>
      <c r="F279" s="7"/>
      <c r="G279" s="7"/>
      <c r="H279" s="7"/>
      <c r="I279" s="7"/>
      <c r="K279" s="7"/>
    </row>
    <row r="280" spans="3:11" x14ac:dyDescent="0.25">
      <c r="C280" s="7"/>
      <c r="D280" s="7"/>
      <c r="E280" s="7"/>
      <c r="F280" s="7"/>
      <c r="G280" s="7"/>
      <c r="H280" s="7"/>
      <c r="I280" s="7"/>
      <c r="K280" s="7"/>
    </row>
    <row r="281" spans="3:11" x14ac:dyDescent="0.25">
      <c r="C281" s="7"/>
      <c r="D281" s="7"/>
      <c r="E281" s="7"/>
      <c r="F281" s="7"/>
      <c r="G281" s="7"/>
      <c r="H281" s="7"/>
      <c r="I281" s="7"/>
      <c r="K281" s="7"/>
    </row>
    <row r="282" spans="3:11" x14ac:dyDescent="0.25">
      <c r="C282" s="7"/>
      <c r="D282" s="7"/>
      <c r="E282" s="7"/>
      <c r="F282" s="7"/>
      <c r="G282" s="7"/>
      <c r="H282" s="7"/>
      <c r="I282" s="7"/>
      <c r="K282" s="7"/>
    </row>
    <row r="283" spans="3:11" x14ac:dyDescent="0.25">
      <c r="C283" s="7"/>
      <c r="D283" s="7"/>
      <c r="E283" s="7"/>
      <c r="F283" s="7"/>
      <c r="G283" s="7"/>
      <c r="H283" s="7"/>
      <c r="I283" s="7"/>
      <c r="K283" s="7"/>
    </row>
    <row r="284" spans="3:11" x14ac:dyDescent="0.25">
      <c r="C284" s="7"/>
      <c r="D284" s="7"/>
      <c r="E284" s="7"/>
      <c r="F284" s="7"/>
      <c r="G284" s="7"/>
      <c r="H284" s="7"/>
      <c r="I284" s="7"/>
      <c r="K284" s="7"/>
    </row>
    <row r="285" spans="3:11" x14ac:dyDescent="0.25">
      <c r="C285" s="7"/>
      <c r="D285" s="7"/>
      <c r="E285" s="7"/>
      <c r="F285" s="7"/>
      <c r="G285" s="7"/>
      <c r="H285" s="7"/>
      <c r="I285" s="7"/>
      <c r="K285" s="7"/>
    </row>
    <row r="286" spans="3:11" x14ac:dyDescent="0.25">
      <c r="C286" s="7"/>
      <c r="D286" s="7"/>
      <c r="E286" s="7"/>
      <c r="F286" s="7"/>
      <c r="G286" s="7"/>
      <c r="H286" s="7"/>
      <c r="I286" s="7"/>
      <c r="K286" s="7"/>
    </row>
    <row r="287" spans="3:11" x14ac:dyDescent="0.25">
      <c r="C287" s="7"/>
      <c r="D287" s="7"/>
      <c r="E287" s="7"/>
      <c r="F287" s="7"/>
      <c r="G287" s="7"/>
      <c r="H287" s="7"/>
      <c r="I287" s="7"/>
      <c r="K287" s="7"/>
    </row>
    <row r="288" spans="3:11" x14ac:dyDescent="0.25">
      <c r="C288" s="7"/>
      <c r="D288" s="7"/>
      <c r="E288" s="7"/>
      <c r="F288" s="7"/>
      <c r="G288" s="7"/>
      <c r="H288" s="7"/>
      <c r="I288" s="7"/>
      <c r="K288" s="7"/>
    </row>
    <row r="289" spans="3:11" x14ac:dyDescent="0.25">
      <c r="C289" s="7"/>
      <c r="D289" s="7"/>
      <c r="E289" s="7"/>
      <c r="F289" s="7"/>
      <c r="G289" s="7"/>
      <c r="H289" s="7"/>
      <c r="I289" s="7"/>
      <c r="K289" s="7"/>
    </row>
    <row r="290" spans="3:11" x14ac:dyDescent="0.25">
      <c r="C290" s="7"/>
      <c r="D290" s="7"/>
      <c r="E290" s="7"/>
      <c r="F290" s="7"/>
      <c r="G290" s="7"/>
      <c r="H290" s="7"/>
      <c r="I290" s="7"/>
      <c r="K290" s="7"/>
    </row>
    <row r="291" spans="3:11" x14ac:dyDescent="0.25">
      <c r="C291" s="7"/>
      <c r="D291" s="7"/>
      <c r="E291" s="7"/>
      <c r="F291" s="7"/>
      <c r="G291" s="7"/>
      <c r="H291" s="7"/>
      <c r="I291" s="7"/>
      <c r="K291" s="7"/>
    </row>
    <row r="292" spans="3:11" x14ac:dyDescent="0.25">
      <c r="C292" s="7"/>
      <c r="D292" s="7"/>
      <c r="E292" s="7"/>
      <c r="F292" s="7"/>
      <c r="G292" s="7"/>
      <c r="H292" s="7"/>
      <c r="I292" s="7"/>
      <c r="K292" s="7"/>
    </row>
    <row r="293" spans="3:11" x14ac:dyDescent="0.25">
      <c r="C293" s="7"/>
      <c r="D293" s="7"/>
      <c r="E293" s="7"/>
      <c r="F293" s="7"/>
      <c r="G293" s="7"/>
      <c r="H293" s="7"/>
      <c r="I293" s="7"/>
      <c r="K293" s="7"/>
    </row>
    <row r="294" spans="3:11" x14ac:dyDescent="0.25">
      <c r="C294" s="7"/>
      <c r="D294" s="7"/>
      <c r="E294" s="7"/>
      <c r="F294" s="7"/>
      <c r="G294" s="7"/>
      <c r="H294" s="7"/>
      <c r="I294" s="7"/>
      <c r="K294" s="7"/>
    </row>
    <row r="295" spans="3:11" x14ac:dyDescent="0.25">
      <c r="C295" s="7"/>
      <c r="D295" s="7"/>
      <c r="E295" s="7"/>
      <c r="F295" s="7"/>
      <c r="G295" s="7"/>
      <c r="H295" s="7"/>
      <c r="I295" s="7"/>
      <c r="K295" s="7"/>
    </row>
    <row r="296" spans="3:11" x14ac:dyDescent="0.25">
      <c r="C296" s="7"/>
      <c r="D296" s="7"/>
      <c r="E296" s="7"/>
      <c r="F296" s="7"/>
      <c r="G296" s="7"/>
      <c r="H296" s="7"/>
      <c r="I296" s="7"/>
      <c r="K296" s="7"/>
    </row>
    <row r="297" spans="3:11" x14ac:dyDescent="0.25">
      <c r="C297" s="7"/>
      <c r="D297" s="7"/>
      <c r="E297" s="7"/>
      <c r="F297" s="7"/>
      <c r="G297" s="7"/>
      <c r="H297" s="7"/>
      <c r="I297" s="7"/>
      <c r="K297" s="7"/>
    </row>
    <row r="298" spans="3:11" x14ac:dyDescent="0.25">
      <c r="C298" s="7"/>
      <c r="D298" s="7"/>
      <c r="E298" s="7"/>
      <c r="F298" s="7"/>
      <c r="G298" s="7"/>
      <c r="H298" s="7"/>
      <c r="I298" s="7"/>
      <c r="K298" s="7"/>
    </row>
    <row r="299" spans="3:11" x14ac:dyDescent="0.25">
      <c r="C299" s="7"/>
      <c r="D299" s="7"/>
      <c r="E299" s="7"/>
      <c r="F299" s="7"/>
      <c r="G299" s="7"/>
      <c r="H299" s="7"/>
      <c r="I299" s="7"/>
      <c r="K299" s="7"/>
    </row>
    <row r="300" spans="3:11" x14ac:dyDescent="0.25">
      <c r="C300" s="7"/>
      <c r="D300" s="7"/>
      <c r="E300" s="7"/>
      <c r="F300" s="7"/>
      <c r="G300" s="7"/>
      <c r="H300" s="7"/>
      <c r="I300" s="7"/>
      <c r="K300" s="7"/>
    </row>
    <row r="301" spans="3:11" x14ac:dyDescent="0.25">
      <c r="C301" s="7"/>
      <c r="D301" s="7"/>
      <c r="E301" s="7"/>
      <c r="F301" s="7"/>
      <c r="G301" s="7"/>
      <c r="H301" s="7"/>
      <c r="I301" s="7"/>
      <c r="K301" s="7"/>
    </row>
    <row r="302" spans="3:11" x14ac:dyDescent="0.25">
      <c r="C302" s="7"/>
      <c r="D302" s="7"/>
      <c r="E302" s="7"/>
      <c r="F302" s="7"/>
      <c r="G302" s="7"/>
      <c r="H302" s="7"/>
      <c r="I302" s="7"/>
      <c r="K302" s="7"/>
    </row>
    <row r="303" spans="3:11" x14ac:dyDescent="0.25">
      <c r="C303" s="7"/>
      <c r="D303" s="7"/>
      <c r="E303" s="7"/>
      <c r="F303" s="7"/>
      <c r="G303" s="7"/>
      <c r="H303" s="7"/>
      <c r="I303" s="7"/>
      <c r="K303" s="7"/>
    </row>
    <row r="304" spans="3:11" x14ac:dyDescent="0.25">
      <c r="C304" s="7"/>
      <c r="D304" s="7"/>
      <c r="E304" s="7"/>
      <c r="F304" s="7"/>
      <c r="G304" s="7"/>
      <c r="H304" s="7"/>
      <c r="I304" s="7"/>
      <c r="K304" s="7"/>
    </row>
    <row r="305" spans="3:11" x14ac:dyDescent="0.25">
      <c r="C305" s="7"/>
      <c r="D305" s="7"/>
      <c r="E305" s="7"/>
      <c r="F305" s="7"/>
      <c r="G305" s="7"/>
      <c r="H305" s="7"/>
      <c r="I305" s="7"/>
      <c r="K305" s="7"/>
    </row>
    <row r="306" spans="3:11" x14ac:dyDescent="0.25">
      <c r="C306" s="7"/>
      <c r="D306" s="7"/>
      <c r="E306" s="7"/>
      <c r="F306" s="7"/>
      <c r="G306" s="7"/>
      <c r="H306" s="7"/>
      <c r="I306" s="7"/>
      <c r="K306" s="7"/>
    </row>
    <row r="307" spans="3:11" x14ac:dyDescent="0.25">
      <c r="C307" s="7"/>
      <c r="D307" s="7"/>
      <c r="E307" s="7"/>
      <c r="F307" s="7"/>
      <c r="G307" s="7"/>
      <c r="H307" s="7"/>
      <c r="I307" s="7"/>
      <c r="K307" s="7"/>
    </row>
    <row r="308" spans="3:11" x14ac:dyDescent="0.25">
      <c r="C308" s="7"/>
      <c r="D308" s="7"/>
      <c r="E308" s="7"/>
      <c r="F308" s="7"/>
      <c r="G308" s="7"/>
      <c r="H308" s="7"/>
      <c r="I308" s="7"/>
      <c r="K308" s="7"/>
    </row>
    <row r="309" spans="3:11" x14ac:dyDescent="0.25">
      <c r="C309" s="7"/>
      <c r="D309" s="7"/>
      <c r="E309" s="7"/>
      <c r="F309" s="7"/>
      <c r="G309" s="7"/>
      <c r="H309" s="7"/>
      <c r="I309" s="7"/>
      <c r="K309" s="7"/>
    </row>
    <row r="310" spans="3:11" x14ac:dyDescent="0.25">
      <c r="C310" s="7"/>
      <c r="D310" s="7"/>
      <c r="E310" s="7"/>
      <c r="F310" s="7"/>
      <c r="G310" s="7"/>
      <c r="H310" s="7"/>
      <c r="I310" s="7"/>
      <c r="K310" s="7"/>
    </row>
    <row r="311" spans="3:11" x14ac:dyDescent="0.25">
      <c r="C311" s="7"/>
      <c r="D311" s="7"/>
      <c r="E311" s="7"/>
      <c r="F311" s="7"/>
      <c r="G311" s="7"/>
      <c r="H311" s="7"/>
      <c r="I311" s="7"/>
      <c r="K311" s="7"/>
    </row>
    <row r="312" spans="3:11" x14ac:dyDescent="0.25">
      <c r="C312" s="7"/>
      <c r="D312" s="7"/>
      <c r="E312" s="7"/>
      <c r="F312" s="7"/>
      <c r="G312" s="7"/>
      <c r="H312" s="7"/>
      <c r="I312" s="7"/>
      <c r="K312" s="7"/>
    </row>
    <row r="313" spans="3:11" x14ac:dyDescent="0.25">
      <c r="C313" s="7"/>
      <c r="D313" s="7"/>
      <c r="E313" s="7"/>
      <c r="F313" s="7"/>
      <c r="G313" s="7"/>
      <c r="H313" s="7"/>
      <c r="I313" s="7"/>
      <c r="K313" s="7"/>
    </row>
    <row r="314" spans="3:11" x14ac:dyDescent="0.25">
      <c r="C314" s="7"/>
      <c r="D314" s="7"/>
      <c r="E314" s="7"/>
      <c r="F314" s="7"/>
      <c r="G314" s="7"/>
      <c r="H314" s="7"/>
      <c r="I314" s="7"/>
      <c r="K314" s="7"/>
    </row>
    <row r="315" spans="3:11" x14ac:dyDescent="0.25">
      <c r="C315" s="7"/>
      <c r="D315" s="7"/>
      <c r="E315" s="7"/>
      <c r="F315" s="7"/>
      <c r="G315" s="7"/>
      <c r="H315" s="7"/>
      <c r="I315" s="7"/>
      <c r="K315" s="7"/>
    </row>
    <row r="316" spans="3:11" x14ac:dyDescent="0.25">
      <c r="C316" s="7"/>
      <c r="D316" s="7"/>
      <c r="E316" s="7"/>
      <c r="F316" s="7"/>
      <c r="G316" s="7"/>
      <c r="H316" s="7"/>
      <c r="I316" s="7"/>
      <c r="K316" s="7"/>
    </row>
    <row r="317" spans="3:11" x14ac:dyDescent="0.25">
      <c r="C317" s="7"/>
      <c r="D317" s="7"/>
      <c r="E317" s="7"/>
      <c r="F317" s="7"/>
      <c r="G317" s="7"/>
      <c r="H317" s="7"/>
      <c r="I317" s="7"/>
      <c r="K317" s="7"/>
    </row>
  </sheetData>
  <phoneticPr fontId="2" type="noConversion"/>
  <pageMargins left="0.7" right="0.7" top="0.75" bottom="0.75" header="0.3" footer="0.3"/>
  <pageSetup paperSize="9" scale="64" fitToHeight="2" orientation="portrait" r:id="rId1"/>
  <rowBreaks count="1" manualBreakCount="1">
    <brk id="59" max="1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Regneark</vt:lpstr>
      </vt:variant>
      <vt:variant>
        <vt:i4>3</vt:i4>
      </vt:variant>
      <vt:variant>
        <vt:lpstr>Navngivne områder</vt:lpstr>
      </vt:variant>
      <vt:variant>
        <vt:i4>1</vt:i4>
      </vt:variant>
    </vt:vector>
  </HeadingPairs>
  <TitlesOfParts>
    <vt:vector size="4" baseType="lpstr">
      <vt:lpstr>Ark1</vt:lpstr>
      <vt:lpstr>Ark2</vt:lpstr>
      <vt:lpstr>Ark3</vt:lpstr>
      <vt:lpstr>'Ark1'!Udskriftsområde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Kristensen</dc:creator>
  <cp:lastModifiedBy>Lasse Skov Kristensen</cp:lastModifiedBy>
  <cp:lastPrinted>2019-02-08T13:36:18Z</cp:lastPrinted>
  <dcterms:created xsi:type="dcterms:W3CDTF">2016-02-10T17:37:38Z</dcterms:created>
  <dcterms:modified xsi:type="dcterms:W3CDTF">2019-08-07T11:45:18Z</dcterms:modified>
</cp:coreProperties>
</file>